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ill\Dropbox\Sam-Bill\Shipping\"/>
    </mc:Choice>
  </mc:AlternateContent>
  <bookViews>
    <workbookView xWindow="195" yWindow="420" windowWidth="8325" windowHeight="5010"/>
  </bookViews>
  <sheets>
    <sheet name="Shipping" sheetId="11" r:id="rId1"/>
    <sheet name="Data" sheetId="12" state="hidden" r:id="rId2"/>
    <sheet name="Shippingpost" sheetId="10" state="hidden" r:id="rId3"/>
    <sheet name="顺丰国际特惠" sheetId="14" state="hidden" r:id="rId4"/>
    <sheet name="Sheet1" sheetId="13" state="hidden" r:id="rId5"/>
    <sheet name="顺丰小包" sheetId="16" state="hidden" r:id="rId6"/>
  </sheets>
  <calcPr calcId="152511"/>
</workbook>
</file>

<file path=xl/calcChain.xml><?xml version="1.0" encoding="utf-8"?>
<calcChain xmlns="http://schemas.openxmlformats.org/spreadsheetml/2006/main">
  <c r="R7" i="11" l="1"/>
  <c r="K3" i="11" l="1"/>
  <c r="I20" i="16"/>
  <c r="G12" i="12"/>
  <c r="F12" i="12"/>
  <c r="K8" i="10"/>
  <c r="B8" i="10"/>
  <c r="H10" i="11" l="1"/>
  <c r="H8" i="11"/>
  <c r="H7" i="11"/>
  <c r="H6" i="11"/>
  <c r="H9" i="11"/>
</calcChain>
</file>

<file path=xl/comments1.xml><?xml version="1.0" encoding="utf-8"?>
<comments xmlns="http://schemas.openxmlformats.org/spreadsheetml/2006/main">
  <authors>
    <author>Author</author>
  </authors>
  <commentList>
    <comment ref="N2" authorId="0" shapeId="0">
      <text>
        <r>
          <rPr>
            <b/>
            <sz val="9"/>
            <color indexed="81"/>
            <rFont val="宋体"/>
            <family val="3"/>
            <charset val="134"/>
          </rPr>
          <t>12.5</t>
        </r>
      </text>
    </comment>
  </commentList>
</comments>
</file>

<file path=xl/sharedStrings.xml><?xml version="1.0" encoding="utf-8"?>
<sst xmlns="http://schemas.openxmlformats.org/spreadsheetml/2006/main" count="777" uniqueCount="529">
  <si>
    <t>Country</t>
  </si>
  <si>
    <t>American Samoa</t>
  </si>
  <si>
    <t>Macao</t>
  </si>
  <si>
    <t>Armenia</t>
  </si>
  <si>
    <t>Macedonia</t>
  </si>
  <si>
    <t>Australia</t>
  </si>
  <si>
    <t>Malaysia</t>
  </si>
  <si>
    <t>Austria</t>
  </si>
  <si>
    <t>Maldives</t>
  </si>
  <si>
    <t>Malta</t>
  </si>
  <si>
    <t>Bahamas</t>
  </si>
  <si>
    <t>Moldova</t>
  </si>
  <si>
    <t>Bahrain</t>
  </si>
  <si>
    <t>Mongolia</t>
  </si>
  <si>
    <t>Bangladesh</t>
  </si>
  <si>
    <t>Morocco</t>
  </si>
  <si>
    <t>Barbados</t>
  </si>
  <si>
    <t>Myanmar</t>
  </si>
  <si>
    <t>Belarus</t>
  </si>
  <si>
    <t>Nepal</t>
  </si>
  <si>
    <t>Belgium</t>
  </si>
  <si>
    <t>Netherlands</t>
  </si>
  <si>
    <t>Belize</t>
  </si>
  <si>
    <t>New Zealand</t>
  </si>
  <si>
    <t>Benin</t>
  </si>
  <si>
    <t>Nicaragua</t>
  </si>
  <si>
    <t>Bhutan</t>
  </si>
  <si>
    <t>Nigeria</t>
  </si>
  <si>
    <t>Bosnia&amp;Herzegov.</t>
  </si>
  <si>
    <t>Norway</t>
  </si>
  <si>
    <t>Brazil</t>
  </si>
  <si>
    <t>Oman</t>
  </si>
  <si>
    <t>Bulgaria</t>
  </si>
  <si>
    <t>Pakistan</t>
  </si>
  <si>
    <t>Burkina Faso</t>
  </si>
  <si>
    <t>Papua New Guinea</t>
  </si>
  <si>
    <t>Cambodia</t>
  </si>
  <si>
    <t>Philippines</t>
  </si>
  <si>
    <t>Canada</t>
  </si>
  <si>
    <t>Poland</t>
  </si>
  <si>
    <t>Canary Islands</t>
  </si>
  <si>
    <t>Portugal</t>
  </si>
  <si>
    <t>Christmas Islands</t>
  </si>
  <si>
    <t>Qatar</t>
  </si>
  <si>
    <t>Costa Rica</t>
  </si>
  <si>
    <t>Romania</t>
  </si>
  <si>
    <t>Croatia</t>
  </si>
  <si>
    <t>Saudi Arabia</t>
  </si>
  <si>
    <t>Cyprus</t>
  </si>
  <si>
    <t>Serbia</t>
  </si>
  <si>
    <t>Czech Republic</t>
  </si>
  <si>
    <t>Sierra Leone</t>
  </si>
  <si>
    <t>Denmark</t>
  </si>
  <si>
    <t>Singapore</t>
  </si>
  <si>
    <t>Dominica</t>
  </si>
  <si>
    <t>Slovakia</t>
  </si>
  <si>
    <t>Dominican Rep</t>
  </si>
  <si>
    <t>Slovenia</t>
  </si>
  <si>
    <t>France</t>
  </si>
  <si>
    <t>Solomon Islands</t>
  </si>
  <si>
    <t>Germany</t>
  </si>
  <si>
    <t>South Africa</t>
  </si>
  <si>
    <t>Guyana</t>
  </si>
  <si>
    <t>South Korea</t>
  </si>
  <si>
    <t>Hong Kong</t>
  </si>
  <si>
    <t>Spain</t>
  </si>
  <si>
    <t>Hungary</t>
  </si>
  <si>
    <t>Sri Lanka</t>
  </si>
  <si>
    <t>Iceland</t>
  </si>
  <si>
    <t>Sudan</t>
  </si>
  <si>
    <t>India</t>
  </si>
  <si>
    <t>Suriname</t>
  </si>
  <si>
    <t>Indonesia</t>
  </si>
  <si>
    <t>Sweden</t>
  </si>
  <si>
    <t>Iran</t>
  </si>
  <si>
    <t>Switzerland</t>
  </si>
  <si>
    <t>Ireland</t>
  </si>
  <si>
    <t>Taiwan</t>
  </si>
  <si>
    <t>Israel</t>
  </si>
  <si>
    <t>Tajikistan</t>
  </si>
  <si>
    <t>Italy</t>
  </si>
  <si>
    <t>Thailand</t>
  </si>
  <si>
    <t>Jamaica</t>
  </si>
  <si>
    <t>Tonga</t>
  </si>
  <si>
    <t>Japan</t>
  </si>
  <si>
    <t>Trinidad&amp;Tobago</t>
  </si>
  <si>
    <t>Jordan</t>
  </si>
  <si>
    <t>Tunisia</t>
  </si>
  <si>
    <t>Kazakhstan</t>
  </si>
  <si>
    <t>Turkey</t>
  </si>
  <si>
    <t>Kenya</t>
  </si>
  <si>
    <t>Turkmenistan</t>
  </si>
  <si>
    <t>Kuwait</t>
  </si>
  <si>
    <t>Uganda</t>
  </si>
  <si>
    <t>Kyrgyzstan</t>
  </si>
  <si>
    <t>Ukraine</t>
  </si>
  <si>
    <t>Laos</t>
  </si>
  <si>
    <t>Un. Arab Emirates</t>
  </si>
  <si>
    <t>Latvia</t>
  </si>
  <si>
    <t>U.K.</t>
  </si>
  <si>
    <t>Lebanon</t>
  </si>
  <si>
    <t>Uzbekistan</t>
  </si>
  <si>
    <t>Liberia</t>
  </si>
  <si>
    <t>Vietnam</t>
  </si>
  <si>
    <t>Lithuania</t>
  </si>
  <si>
    <t>Yemen</t>
  </si>
  <si>
    <t>Luxembourg</t>
  </si>
  <si>
    <t>Triple AC</t>
  </si>
  <si>
    <t>Triple BC</t>
  </si>
  <si>
    <t>Quad BC</t>
  </si>
  <si>
    <t>Greece</t>
  </si>
  <si>
    <t>Finland</t>
  </si>
  <si>
    <t>Russia</t>
  </si>
  <si>
    <t>Argentina</t>
  </si>
  <si>
    <t>Guatemala</t>
  </si>
  <si>
    <t>Bolivia</t>
  </si>
  <si>
    <t>Ecuador</t>
  </si>
  <si>
    <t>Uruguay</t>
  </si>
  <si>
    <t>Venezuela</t>
  </si>
  <si>
    <t>Peru</t>
  </si>
  <si>
    <t>Paraguay</t>
  </si>
  <si>
    <t>Chile</t>
  </si>
  <si>
    <t>Double SF</t>
  </si>
  <si>
    <t>Double SG</t>
  </si>
  <si>
    <t>Double AC Mini</t>
  </si>
  <si>
    <t>Double AC</t>
  </si>
  <si>
    <t>Double AF</t>
  </si>
  <si>
    <t>Double AG</t>
  </si>
  <si>
    <t>Double BC</t>
  </si>
  <si>
    <t>Triple AF</t>
  </si>
  <si>
    <t>Triple AG</t>
  </si>
  <si>
    <t>Xun AD</t>
  </si>
  <si>
    <t>U.S.A.</t>
  </si>
  <si>
    <t>Azerbaijan</t>
  </si>
  <si>
    <t>U.S.A</t>
  </si>
  <si>
    <t>Côte d’Ivoire</t>
  </si>
  <si>
    <t>Botswana</t>
  </si>
  <si>
    <t>Chad</t>
  </si>
  <si>
    <t>Congo</t>
  </si>
  <si>
    <t>Egypt</t>
  </si>
  <si>
    <t>Estonia</t>
  </si>
  <si>
    <t>Ethiopia</t>
  </si>
  <si>
    <t>Gabon</t>
  </si>
  <si>
    <t>Cayman Islands</t>
  </si>
  <si>
    <t>Ghana</t>
  </si>
  <si>
    <t>Guinea</t>
  </si>
  <si>
    <t>Madagascar</t>
  </si>
  <si>
    <t>Mali</t>
  </si>
  <si>
    <t>Mexico</t>
  </si>
  <si>
    <t>Mozambique</t>
  </si>
  <si>
    <t>Niger</t>
  </si>
  <si>
    <t>Rwanda</t>
  </si>
  <si>
    <t>Syria</t>
  </si>
  <si>
    <t>Cuba</t>
  </si>
  <si>
    <t>Djibouti</t>
  </si>
  <si>
    <t>Colombia</t>
  </si>
  <si>
    <t>12-Hole SC</t>
  </si>
  <si>
    <t>Zone</t>
  </si>
  <si>
    <t>(see package weight table below)</t>
  </si>
  <si>
    <t>Shipping cost USD</t>
  </si>
  <si>
    <t>12-Hole SF</t>
  </si>
  <si>
    <t>12-Hole SG</t>
  </si>
  <si>
    <t>12-Hole AC</t>
  </si>
  <si>
    <t>12-Hole AF</t>
  </si>
  <si>
    <t>12-Hole AG</t>
  </si>
  <si>
    <t>12-Hole BC</t>
  </si>
  <si>
    <t>12-Hole BG</t>
  </si>
  <si>
    <t>11-Hole CBC</t>
  </si>
  <si>
    <t>Xun BC</t>
  </si>
  <si>
    <t>Xun BG</t>
  </si>
  <si>
    <t>Dragon Xun BC</t>
  </si>
  <si>
    <t>Dragon Xun BG</t>
  </si>
  <si>
    <t>Package weight</t>
  </si>
  <si>
    <t>Oak Leaf Double AC</t>
  </si>
  <si>
    <t>Oak Leaf Double AF</t>
  </si>
  <si>
    <t>Oak Leaf Double AG</t>
  </si>
  <si>
    <t>Oak Leaf Double BC</t>
  </si>
  <si>
    <t>Oak Leaf Triple AC</t>
  </si>
  <si>
    <t>Oak Leaf Triple AF</t>
  </si>
  <si>
    <t>Oak Leaf Triple AG</t>
  </si>
  <si>
    <t>Oak Leaf Triple BC</t>
  </si>
  <si>
    <t>Oak Leaf Quad BC</t>
  </si>
  <si>
    <t>Ocarina product</t>
  </si>
  <si>
    <t>Wt</t>
  </si>
  <si>
    <r>
      <rPr>
        <b/>
        <sz val="10.5"/>
        <color theme="1"/>
        <rFont val="Arial"/>
        <family val="2"/>
      </rPr>
      <t>Package weight (grams).</t>
    </r>
    <r>
      <rPr>
        <sz val="10.5"/>
        <color theme="1"/>
        <rFont val="Arial"/>
        <family val="2"/>
      </rPr>
      <t xml:space="preserve"> Weight is unaffected by "Extra" or "Extended Range". </t>
    </r>
  </si>
  <si>
    <t>Exch</t>
  </si>
  <si>
    <t>Enter zone and package weight to find shipping cost</t>
  </si>
  <si>
    <t>United Kingdom</t>
  </si>
  <si>
    <t>Cost of Shipping from China - Small Package Service</t>
  </si>
  <si>
    <t>Xun product</t>
  </si>
  <si>
    <t>Cost of Shipping from China - EMS Service (with tracking)</t>
  </si>
  <si>
    <t>Double AC Oak Leaf</t>
  </si>
  <si>
    <t>Double AF Oak Leaf</t>
  </si>
  <si>
    <t>Double AG Oak Leaf</t>
  </si>
  <si>
    <t>Double BC Oak Leaf</t>
  </si>
  <si>
    <t>Triple AC Oak Leaf</t>
  </si>
  <si>
    <t>Triple AF Oak Leaf</t>
  </si>
  <si>
    <t>Triple AG Oak Leaf</t>
  </si>
  <si>
    <t>Triple BC Oak Leaf</t>
  </si>
  <si>
    <t>Quad BC Oak Leaf</t>
  </si>
  <si>
    <t>Dragon xun BC</t>
  </si>
  <si>
    <t>Dragon xun BG</t>
  </si>
  <si>
    <t>Ocarina or xun product:</t>
  </si>
  <si>
    <t>Select your product in the dropdown</t>
  </si>
  <si>
    <t>Exchange</t>
  </si>
  <si>
    <t>Base</t>
  </si>
  <si>
    <t>China Small Package rates</t>
  </si>
  <si>
    <t>China EMS rates</t>
  </si>
  <si>
    <t>China to U.S. Shipping Costs</t>
  </si>
  <si>
    <t xml:space="preserve">  国际件运费表</t>
    <phoneticPr fontId="5" type="noConversion"/>
  </si>
  <si>
    <r>
      <t>中国（大陆地区）出口国际快件价格（</t>
    </r>
    <r>
      <rPr>
        <b/>
        <sz val="10"/>
        <color theme="0"/>
        <rFont val="Arial"/>
        <family val="2"/>
      </rPr>
      <t>CNY</t>
    </r>
    <r>
      <rPr>
        <b/>
        <sz val="10"/>
        <color theme="0"/>
        <rFont val="宋体"/>
        <family val="3"/>
        <charset val="134"/>
      </rPr>
      <t>）</t>
    </r>
  </si>
  <si>
    <t>类型</t>
    <phoneticPr fontId="9" type="noConversion"/>
  </si>
  <si>
    <t>重量</t>
    <phoneticPr fontId="9" type="noConversion"/>
  </si>
  <si>
    <t>韩国</t>
    <phoneticPr fontId="9" type="noConversion"/>
  </si>
  <si>
    <t>新加坡
越南
马来西亚
泰国</t>
    <phoneticPr fontId="9" type="noConversion"/>
  </si>
  <si>
    <t>日本</t>
    <phoneticPr fontId="9" type="noConversion"/>
  </si>
  <si>
    <t>蒙古</t>
    <phoneticPr fontId="9" type="noConversion"/>
  </si>
  <si>
    <t>澳大利亚</t>
    <phoneticPr fontId="9" type="noConversion"/>
  </si>
  <si>
    <t>美国</t>
    <phoneticPr fontId="9" type="noConversion"/>
  </si>
  <si>
    <t>俄罗斯</t>
    <phoneticPr fontId="9" type="noConversion"/>
  </si>
  <si>
    <t>印尼</t>
    <phoneticPr fontId="9" type="noConversion"/>
  </si>
  <si>
    <t>印度</t>
    <phoneticPr fontId="9" type="noConversion"/>
  </si>
  <si>
    <t>柬埔寨</t>
    <phoneticPr fontId="9" type="noConversion"/>
  </si>
  <si>
    <t>加拿大</t>
    <phoneticPr fontId="9" type="noConversion"/>
  </si>
  <si>
    <t>墨西哥</t>
    <phoneticPr fontId="9" type="noConversion"/>
  </si>
  <si>
    <t>缅甸</t>
    <phoneticPr fontId="9" type="noConversion"/>
  </si>
  <si>
    <t>文件</t>
  </si>
  <si>
    <t>包裹</t>
  </si>
  <si>
    <t>文件与包裹</t>
  </si>
  <si>
    <t>每公斤运费(以此运费乘以货件总重量)</t>
  </si>
  <si>
    <t>20-44</t>
    <phoneticPr fontId="5" type="noConversion"/>
  </si>
  <si>
    <t>45-70</t>
    <phoneticPr fontId="5" type="noConversion"/>
  </si>
  <si>
    <t>71-99</t>
    <phoneticPr fontId="5" type="noConversion"/>
  </si>
  <si>
    <t>100-299</t>
  </si>
  <si>
    <t>300-499</t>
  </si>
  <si>
    <t>500-1000</t>
  </si>
  <si>
    <t>Above1000</t>
  </si>
  <si>
    <t>国际特惠服务</t>
    <phoneticPr fontId="9" type="noConversion"/>
  </si>
  <si>
    <t>快件内容</t>
    <phoneticPr fontId="9" type="noConversion"/>
  </si>
  <si>
    <t>重量
（KG)</t>
    <phoneticPr fontId="9" type="noConversion"/>
  </si>
  <si>
    <t>新加坡/ 马来西亚</t>
    <phoneticPr fontId="9" type="noConversion"/>
  </si>
  <si>
    <t>日本</t>
  </si>
  <si>
    <t>文莱</t>
    <phoneticPr fontId="9" type="noConversion"/>
  </si>
  <si>
    <t>巴西</t>
    <phoneticPr fontId="9" type="noConversion"/>
  </si>
  <si>
    <t>新西兰</t>
    <phoneticPr fontId="9" type="noConversion"/>
  </si>
  <si>
    <t>斯里兰卡</t>
    <phoneticPr fontId="9" type="noConversion"/>
  </si>
  <si>
    <t>孟加拉</t>
    <phoneticPr fontId="9" type="noConversion"/>
  </si>
  <si>
    <t>阿联酋</t>
    <phoneticPr fontId="9" type="noConversion"/>
  </si>
  <si>
    <t>巴基斯坦</t>
    <phoneticPr fontId="9" type="noConversion"/>
  </si>
  <si>
    <t>EU Zone 1</t>
  </si>
  <si>
    <t>EU Zone 2</t>
  </si>
  <si>
    <t>EU Zone 3</t>
  </si>
  <si>
    <t>德国、葡萄牙、法国、荷兰、比利时、卢森堡、西班牙、英国、波兰、捷克、瑞典、罗马尼亚</t>
    <phoneticPr fontId="5" type="noConversion"/>
  </si>
  <si>
    <t>丹麦、爱尔兰、希腊、意大利、奥地利、芬兰、斯洛伐克、保加利亚、匈牙利、斯洛文尼亚</t>
    <phoneticPr fontId="5" type="noConversion"/>
  </si>
  <si>
    <t>塞浦路斯、爱沙尼亚、克罗地亚、立陶宛、拉脱维亚、马耳他</t>
    <phoneticPr fontId="5" type="noConversion"/>
  </si>
  <si>
    <t>EU 28 Countries</t>
    <phoneticPr fontId="9" type="noConversion"/>
  </si>
  <si>
    <t>CN Name</t>
    <phoneticPr fontId="9" type="noConversion"/>
  </si>
  <si>
    <t>Code</t>
    <phoneticPr fontId="9" type="noConversion"/>
  </si>
  <si>
    <t>Zone</t>
    <phoneticPr fontId="9" type="noConversion"/>
  </si>
  <si>
    <t>文件及包裹</t>
    <phoneticPr fontId="9" type="noConversion"/>
  </si>
  <si>
    <t>包裹</t>
    <phoneticPr fontId="9" type="noConversion"/>
  </si>
  <si>
    <t>GERMANY</t>
  </si>
  <si>
    <t>德国</t>
  </si>
  <si>
    <t>DE</t>
  </si>
  <si>
    <t>PORTUGAL</t>
  </si>
  <si>
    <t>葡萄牙</t>
  </si>
  <si>
    <t>PT</t>
  </si>
  <si>
    <t>FRANCE</t>
  </si>
  <si>
    <t>法国</t>
  </si>
  <si>
    <t>FR</t>
  </si>
  <si>
    <t>NETHERLANDS</t>
  </si>
  <si>
    <t>荷兰</t>
  </si>
  <si>
    <t>NL</t>
  </si>
  <si>
    <t>文件及包裹</t>
    <phoneticPr fontId="9" type="noConversion"/>
  </si>
  <si>
    <t>BELGIUM</t>
  </si>
  <si>
    <t>比利时</t>
  </si>
  <si>
    <t>BE</t>
  </si>
  <si>
    <t>LUXEMBOURG</t>
  </si>
  <si>
    <t>卢森堡</t>
  </si>
  <si>
    <t>LU</t>
  </si>
  <si>
    <t>SPAIN</t>
  </si>
  <si>
    <t>西班牙</t>
  </si>
  <si>
    <t>ES</t>
  </si>
  <si>
    <t>UNITED KINGDOM</t>
  </si>
  <si>
    <t>英国</t>
  </si>
  <si>
    <t>GB</t>
  </si>
  <si>
    <t>POLAND</t>
  </si>
  <si>
    <t>波兰</t>
  </si>
  <si>
    <t>PL</t>
  </si>
  <si>
    <t>CZECH REPUBLIC</t>
  </si>
  <si>
    <t>捷克</t>
  </si>
  <si>
    <t>CZ</t>
  </si>
  <si>
    <t>SWEDEN</t>
  </si>
  <si>
    <t>瑞典</t>
  </si>
  <si>
    <t>SE</t>
  </si>
  <si>
    <t>ROMANIA</t>
  </si>
  <si>
    <t>罗马尼亚</t>
  </si>
  <si>
    <t>RO</t>
  </si>
  <si>
    <t>DENMARK</t>
  </si>
  <si>
    <t>丹麦</t>
  </si>
  <si>
    <t>DK</t>
  </si>
  <si>
    <t>IRELAND</t>
  </si>
  <si>
    <t>爱尔兰</t>
    <phoneticPr fontId="9" type="noConversion"/>
  </si>
  <si>
    <t>IE</t>
  </si>
  <si>
    <t>GREECE</t>
  </si>
  <si>
    <t>希腊</t>
  </si>
  <si>
    <t>GR</t>
  </si>
  <si>
    <t>ITALY</t>
  </si>
  <si>
    <t>意大利</t>
  </si>
  <si>
    <t>IT</t>
  </si>
  <si>
    <t>AUSTRIA</t>
  </si>
  <si>
    <t>奥地利</t>
  </si>
  <si>
    <t>AT</t>
  </si>
  <si>
    <t>FINLAND</t>
  </si>
  <si>
    <t>芬兰</t>
  </si>
  <si>
    <t>FI</t>
  </si>
  <si>
    <t>SLOVAKIA</t>
  </si>
  <si>
    <t>斯洛伐克</t>
  </si>
  <si>
    <t>SK</t>
  </si>
  <si>
    <t>BULGARIA</t>
  </si>
  <si>
    <t>保加利亚</t>
  </si>
  <si>
    <t>BG</t>
  </si>
  <si>
    <t>HUNGARY</t>
  </si>
  <si>
    <t>匈牙利</t>
  </si>
  <si>
    <t>HU</t>
  </si>
  <si>
    <t>SLOVENIA</t>
  </si>
  <si>
    <t>斯洛文尼亚</t>
  </si>
  <si>
    <t>SI</t>
  </si>
  <si>
    <t>CYPRUS</t>
  </si>
  <si>
    <t>塞浦路斯</t>
  </si>
  <si>
    <t>CY</t>
    <phoneticPr fontId="9" type="noConversion"/>
  </si>
  <si>
    <t>ESTONIA</t>
  </si>
  <si>
    <t>爱沙尼亚</t>
  </si>
  <si>
    <t>EE</t>
  </si>
  <si>
    <t>CROATIA</t>
  </si>
  <si>
    <t>克罗地亚</t>
  </si>
  <si>
    <t>HR</t>
  </si>
  <si>
    <t>LITHUANIA</t>
  </si>
  <si>
    <t>立陶宛</t>
  </si>
  <si>
    <t>LT</t>
  </si>
  <si>
    <t>LATVIA</t>
  </si>
  <si>
    <t>拉脱维亚</t>
  </si>
  <si>
    <t>LV</t>
  </si>
  <si>
    <t>MALTA</t>
  </si>
  <si>
    <t>马耳他</t>
  </si>
  <si>
    <t>MT</t>
    <phoneticPr fontId="9" type="noConversion"/>
  </si>
  <si>
    <t>每公斤运费 （以此运费乘以快件总重量）</t>
    <phoneticPr fontId="9" type="noConversion"/>
  </si>
  <si>
    <t>文件及包裹</t>
    <phoneticPr fontId="9" type="noConversion"/>
  </si>
  <si>
    <t>20-44</t>
  </si>
  <si>
    <t>45-70</t>
  </si>
  <si>
    <t>71-99</t>
  </si>
  <si>
    <t>Above1000</t>
    <phoneticPr fontId="9" type="noConversion"/>
  </si>
  <si>
    <t xml:space="preserve">Zone </t>
  </si>
  <si>
    <t>Xtra</t>
  </si>
  <si>
    <r>
      <rPr>
        <b/>
        <sz val="14"/>
        <color rgb="FFFF0000"/>
        <rFont val="Arial"/>
        <family val="2"/>
      </rPr>
      <t>Note:</t>
    </r>
    <r>
      <rPr>
        <sz val="11"/>
        <color theme="1"/>
        <rFont val="Arial"/>
        <family val="2"/>
      </rPr>
      <t xml:space="preserve"> package weight (i.e., shipping cost) is unaffected by "Extra" or "Extended Range"</t>
    </r>
  </si>
  <si>
    <t>Which service should I choose?</t>
  </si>
  <si>
    <t>顺丰国际小包公布价格表</t>
    <phoneticPr fontId="3" type="noConversion"/>
  </si>
  <si>
    <r>
      <rPr>
        <b/>
        <sz val="10"/>
        <color theme="1"/>
        <rFont val="宋体"/>
        <family val="3"/>
        <charset val="134"/>
      </rPr>
      <t>生效日期：</t>
    </r>
    <r>
      <rPr>
        <b/>
        <sz val="10"/>
        <color theme="1"/>
        <rFont val="Arial"/>
        <family val="2"/>
      </rPr>
      <t>2016</t>
    </r>
    <r>
      <rPr>
        <b/>
        <sz val="10"/>
        <color theme="1"/>
        <rFont val="宋体"/>
        <family val="3"/>
        <charset val="134"/>
      </rPr>
      <t>年</t>
    </r>
    <r>
      <rPr>
        <b/>
        <sz val="10"/>
        <color theme="1"/>
        <rFont val="Arial"/>
        <family val="2"/>
      </rPr>
      <t>7</t>
    </r>
    <r>
      <rPr>
        <b/>
        <sz val="10"/>
        <color theme="1"/>
        <rFont val="宋体"/>
        <family val="3"/>
        <charset val="134"/>
      </rPr>
      <t>月</t>
    </r>
    <r>
      <rPr>
        <b/>
        <sz val="10"/>
        <color theme="1"/>
        <rFont val="Arial"/>
        <family val="2"/>
      </rPr>
      <t>1</t>
    </r>
    <r>
      <rPr>
        <b/>
        <sz val="10"/>
        <color theme="1"/>
        <rFont val="宋体"/>
        <family val="3"/>
        <charset val="134"/>
      </rPr>
      <t>日</t>
    </r>
  </si>
  <si>
    <t>人民币报价</t>
    <phoneticPr fontId="4" type="noConversion"/>
  </si>
  <si>
    <t>分区</t>
    <phoneticPr fontId="4" type="noConversion"/>
  </si>
  <si>
    <t>国家名称</t>
    <phoneticPr fontId="4" type="noConversion"/>
  </si>
  <si>
    <t>Code</t>
    <phoneticPr fontId="4" type="noConversion"/>
  </si>
  <si>
    <r>
      <rPr>
        <b/>
        <sz val="10"/>
        <color indexed="8"/>
        <rFont val="宋体"/>
        <family val="3"/>
        <charset val="134"/>
      </rPr>
      <t>挂号服务</t>
    </r>
  </si>
  <si>
    <r>
      <rPr>
        <b/>
        <sz val="10"/>
        <color indexed="8"/>
        <rFont val="宋体"/>
        <family val="3"/>
        <charset val="134"/>
      </rPr>
      <t>平邮服务</t>
    </r>
  </si>
  <si>
    <r>
      <rPr>
        <b/>
        <sz val="10"/>
        <color indexed="8"/>
        <rFont val="宋体"/>
        <family val="3"/>
        <charset val="134"/>
      </rPr>
      <t>运费</t>
    </r>
    <r>
      <rPr>
        <b/>
        <sz val="10"/>
        <color indexed="8"/>
        <rFont val="Arial"/>
        <family val="2"/>
      </rPr>
      <t>/kg</t>
    </r>
  </si>
  <si>
    <r>
      <rPr>
        <b/>
        <sz val="10"/>
        <color indexed="8"/>
        <rFont val="宋体"/>
        <family val="3"/>
        <charset val="134"/>
      </rPr>
      <t>挂号费</t>
    </r>
    <r>
      <rPr>
        <b/>
        <sz val="10"/>
        <color indexed="8"/>
        <rFont val="Arial"/>
        <family val="2"/>
      </rPr>
      <t>/</t>
    </r>
    <r>
      <rPr>
        <b/>
        <sz val="10"/>
        <color indexed="8"/>
        <rFont val="宋体"/>
        <family val="3"/>
        <charset val="134"/>
      </rPr>
      <t>票</t>
    </r>
  </si>
  <si>
    <r>
      <rPr>
        <b/>
        <sz val="10"/>
        <color indexed="8"/>
        <rFont val="宋体"/>
        <family val="3"/>
        <charset val="134"/>
      </rPr>
      <t>处理费</t>
    </r>
    <r>
      <rPr>
        <b/>
        <sz val="10"/>
        <color indexed="8"/>
        <rFont val="Arial"/>
        <family val="2"/>
      </rPr>
      <t>/</t>
    </r>
    <r>
      <rPr>
        <b/>
        <sz val="10"/>
        <color indexed="8"/>
        <rFont val="宋体"/>
        <family val="3"/>
        <charset val="134"/>
      </rPr>
      <t>票</t>
    </r>
  </si>
  <si>
    <t>Each 100 g is another 1/10 of the kg price.</t>
  </si>
  <si>
    <t>美国</t>
  </si>
  <si>
    <t>US</t>
  </si>
  <si>
    <t>CANADA</t>
  </si>
  <si>
    <t>加拿大</t>
  </si>
  <si>
    <t>CA</t>
  </si>
  <si>
    <t>SWITZERLAND</t>
  </si>
  <si>
    <t>瑞士</t>
  </si>
  <si>
    <t>CH</t>
  </si>
  <si>
    <t>捷克共和国</t>
  </si>
  <si>
    <t>SLOVAKIA REPUBLIC</t>
  </si>
  <si>
    <t>斯洛伐克共和国</t>
  </si>
  <si>
    <t>爱尔兰</t>
  </si>
  <si>
    <t>ICELAND</t>
  </si>
  <si>
    <t>冰岛</t>
  </si>
  <si>
    <t>IS</t>
  </si>
  <si>
    <t>TURKEY</t>
  </si>
  <si>
    <t>土耳其</t>
  </si>
  <si>
    <t>TR</t>
  </si>
  <si>
    <t>H27 was originally "-"</t>
  </si>
  <si>
    <t>H28 was originally "-"</t>
  </si>
  <si>
    <t>CY</t>
  </si>
  <si>
    <t>CHILE</t>
  </si>
  <si>
    <t>智利</t>
  </si>
  <si>
    <t>CL</t>
  </si>
  <si>
    <t>H31 was originally "-"</t>
  </si>
  <si>
    <t>MEXICO</t>
  </si>
  <si>
    <t>墨西哥</t>
  </si>
  <si>
    <t>MX</t>
  </si>
  <si>
    <t>H32 was originally "-"</t>
  </si>
  <si>
    <t>ARGENTINA</t>
  </si>
  <si>
    <t>阿根廷</t>
  </si>
  <si>
    <t>AR</t>
  </si>
  <si>
    <t>AUSTRALIA</t>
  </si>
  <si>
    <t>澳大利亚</t>
  </si>
  <si>
    <t>AU</t>
  </si>
  <si>
    <r>
      <rPr>
        <sz val="10"/>
        <color rgb="FFFF0000"/>
        <rFont val="宋体"/>
        <family val="3"/>
        <charset val="134"/>
      </rPr>
      <t>首重</t>
    </r>
    <r>
      <rPr>
        <sz val="10"/>
        <color rgb="FFFF0000"/>
        <rFont val="Arial"/>
        <family val="2"/>
      </rPr>
      <t>100g 32</t>
    </r>
    <r>
      <rPr>
        <sz val="10"/>
        <color rgb="FFFF0000"/>
        <rFont val="宋体"/>
        <family val="3"/>
        <charset val="134"/>
      </rPr>
      <t>元
续重</t>
    </r>
    <r>
      <rPr>
        <sz val="10"/>
        <color rgb="FFFF0000"/>
        <rFont val="Arial"/>
        <family val="2"/>
      </rPr>
      <t>100g 7</t>
    </r>
    <r>
      <rPr>
        <sz val="10"/>
        <color rgb="FFFF0000"/>
        <rFont val="宋体"/>
        <family val="3"/>
        <charset val="134"/>
      </rPr>
      <t>元</t>
    </r>
  </si>
  <si>
    <t>-</t>
  </si>
  <si>
    <t>ISRAEL</t>
  </si>
  <si>
    <t>以色列</t>
  </si>
  <si>
    <t>IL</t>
  </si>
  <si>
    <t>JAPAN</t>
  </si>
  <si>
    <t>JP</t>
  </si>
  <si>
    <t>新加坡</t>
  </si>
  <si>
    <t>SG</t>
  </si>
  <si>
    <t>SOUTH AFRICA</t>
  </si>
  <si>
    <t>南非</t>
  </si>
  <si>
    <t>ZA</t>
  </si>
  <si>
    <t>H38 was originally "-"</t>
  </si>
  <si>
    <t>UNITED ARAB EMIRATES</t>
  </si>
  <si>
    <t>阿拉伯联合酋长国</t>
  </si>
  <si>
    <t>AE</t>
  </si>
  <si>
    <t>H39 was originally "-"</t>
  </si>
  <si>
    <t>RUSSIA</t>
  </si>
  <si>
    <t>俄罗斯</t>
  </si>
  <si>
    <t>RU</t>
  </si>
  <si>
    <t>H40 was originally "-"</t>
  </si>
  <si>
    <t>H41 was originally "-"</t>
  </si>
  <si>
    <t>H42 was originally "-"</t>
  </si>
  <si>
    <t>H43 was originally "-"</t>
  </si>
  <si>
    <t>H44 was originally "-"</t>
  </si>
  <si>
    <t>NORWAY</t>
  </si>
  <si>
    <t>挪威</t>
  </si>
  <si>
    <t>NO</t>
  </si>
  <si>
    <t>H45 was originally "-"</t>
  </si>
  <si>
    <t>H46 was originally "-"</t>
  </si>
  <si>
    <t>BELARUS</t>
  </si>
  <si>
    <t>白俄罗斯(独联体)</t>
  </si>
  <si>
    <t>BY</t>
  </si>
  <si>
    <t>H47 was originally "-"</t>
  </si>
  <si>
    <t>UKRAINE</t>
  </si>
  <si>
    <t>乌克兰</t>
  </si>
  <si>
    <t>UA</t>
  </si>
  <si>
    <t>H48 was originally "-"</t>
  </si>
  <si>
    <t>H49 was originally "-"</t>
  </si>
  <si>
    <t>BRAZIL</t>
  </si>
  <si>
    <t>巴西</t>
  </si>
  <si>
    <t>BR</t>
  </si>
  <si>
    <t>CAMBODIA</t>
  </si>
  <si>
    <t>柬埔寨</t>
  </si>
  <si>
    <t>KH</t>
  </si>
  <si>
    <t>H51 was originally "-"</t>
  </si>
  <si>
    <t>INDIA</t>
  </si>
  <si>
    <t>印度</t>
  </si>
  <si>
    <t>IN</t>
  </si>
  <si>
    <t>H52 was originally "-"</t>
  </si>
  <si>
    <t>INDONESIA</t>
  </si>
  <si>
    <t>印度尼西亚</t>
  </si>
  <si>
    <t>ID</t>
  </si>
  <si>
    <t>H53 was originally "-"</t>
  </si>
  <si>
    <t>THAILAND</t>
  </si>
  <si>
    <t>泰国</t>
  </si>
  <si>
    <t>TH</t>
  </si>
  <si>
    <t>H54 was originally "-"</t>
  </si>
  <si>
    <t>zone1</t>
  </si>
  <si>
    <t>Central America</t>
  </si>
  <si>
    <t>中美洲</t>
  </si>
  <si>
    <t>-</t>
    <phoneticPr fontId="3" type="noConversion"/>
  </si>
  <si>
    <t>Honduras洪都拉斯, El Salvador萨尔瓦多, Nicaragua尼加拉瓜, Costa Rica哥斯达黎加, Panama巴拿马</t>
  </si>
  <si>
    <t>伯利兹</t>
  </si>
  <si>
    <t>瓜地马拉</t>
  </si>
  <si>
    <t>zone2</t>
  </si>
  <si>
    <t>Rest of Africa</t>
  </si>
  <si>
    <t>非洲其他地区</t>
  </si>
  <si>
    <t>Morocco摩洛哥, Algeria阿尔及利亚, Libya利比亚, Egypt埃及, Mauritania毛里塔尼亚, Senegal塞内加尔, Sierra Leone塞拉利昂, Liberia利比里亚, Côte d’Ivoire科特迪瓦, Ghana加纳, Burkina Faso布基纳法索, Mali马里, Chad乍得, Niger尼日尔, Nigeria尼日利亚, Cameroon喀麦隆, Sudan苏丹, Benin贝宁, Togo多哥, Ethiopia埃塞俄比亚, Eritrea厄立特里亚, Djibouti吉布提, South Sudan南苏丹, Congo刚果, Gabon加蓬, Central African Rep中非共和国, Rwanda卢旺达, Uganda乌干达, Democratic Republic of the Congo刚果民主共和国, Burundi布隆迪, Kenya肯尼亚, Somalia索马里, Tanzania坦桑尼亚, Malawi马拉维, Angola安哥拉, Zambia赞比亚, Zimbabwe津巴布韦, Mozambique莫桑比克, Namibia纳米比亚, Botswana博茨瓦纳, Madagascar马达加斯加</t>
  </si>
  <si>
    <t>zone3</t>
  </si>
  <si>
    <t>Rest of Australasia</t>
  </si>
  <si>
    <t>澳大利亚其他地区</t>
  </si>
  <si>
    <t>Papua New Guinea巴布亚新几内亚</t>
  </si>
  <si>
    <t>zone4</t>
  </si>
  <si>
    <t>Rest of Europe&amp;Rest of the Middle East</t>
    <phoneticPr fontId="3" type="noConversion"/>
  </si>
  <si>
    <t>欧洲其他地区和中东其他地区</t>
    <phoneticPr fontId="3" type="noConversion"/>
  </si>
  <si>
    <t>Andorra安道尔, Monaco摩纳哥, Serbia塞尔维亚, Moldova摩尔多瓦, Albania阿尔巴尼亚, Iraq伊拉克, Jordan约旦, Lebanon黎巴嫩, Kuwait科威特, Qatar卡塔尔, Saudi Arabia沙特阿拉伯, Oman阿曼, Yemen也门, Bahrain巴林, Syria叙利亚</t>
  </si>
  <si>
    <t>zone5</t>
  </si>
  <si>
    <t>Rest of America</t>
  </si>
  <si>
    <t>美洲其他地区</t>
  </si>
  <si>
    <t>zone6</t>
  </si>
  <si>
    <t>Rest of the Far East</t>
  </si>
  <si>
    <t>远东其他地区</t>
  </si>
  <si>
    <t>zone7</t>
  </si>
  <si>
    <r>
      <t>Brunei</t>
    </r>
    <r>
      <rPr>
        <sz val="10"/>
        <color indexed="8"/>
        <rFont val="宋体"/>
        <family val="3"/>
        <charset val="134"/>
      </rPr>
      <t>、</t>
    </r>
    <r>
      <rPr>
        <sz val="10"/>
        <color indexed="8"/>
        <rFont val="Arial"/>
        <family val="2"/>
      </rPr>
      <t>Malaysia</t>
    </r>
    <r>
      <rPr>
        <sz val="10"/>
        <color indexed="8"/>
        <rFont val="宋体"/>
        <family val="3"/>
        <charset val="134"/>
      </rPr>
      <t>、</t>
    </r>
    <r>
      <rPr>
        <sz val="10"/>
        <color indexed="8"/>
        <rFont val="Arial"/>
        <family val="2"/>
      </rPr>
      <t>New Zealand</t>
    </r>
    <r>
      <rPr>
        <sz val="10"/>
        <color indexed="8"/>
        <rFont val="宋体"/>
        <family val="3"/>
        <charset val="134"/>
      </rPr>
      <t>、</t>
    </r>
    <r>
      <rPr>
        <sz val="10"/>
        <color indexed="8"/>
        <rFont val="Arial"/>
        <family val="2"/>
      </rPr>
      <t>South Korea</t>
    </r>
    <r>
      <rPr>
        <sz val="10"/>
        <color indexed="8"/>
        <rFont val="宋体"/>
        <family val="3"/>
        <charset val="134"/>
      </rPr>
      <t>、</t>
    </r>
    <r>
      <rPr>
        <sz val="10"/>
        <color indexed="8"/>
        <rFont val="Arial"/>
        <family val="2"/>
      </rPr>
      <t>Sri Lanka</t>
    </r>
    <r>
      <rPr>
        <sz val="10"/>
        <color indexed="8"/>
        <rFont val="宋体"/>
        <family val="3"/>
        <charset val="134"/>
      </rPr>
      <t>、</t>
    </r>
    <r>
      <rPr>
        <sz val="10"/>
        <color indexed="8"/>
        <rFont val="Arial"/>
        <family val="2"/>
      </rPr>
      <t>Vietnam</t>
    </r>
  </si>
  <si>
    <t>文莱、马来西亚、新西兰、韩国、斯里兰卡、越南</t>
    <phoneticPr fontId="3" type="noConversion"/>
  </si>
  <si>
    <t>H63 originally was "-". New Zealand新西兰,</t>
  </si>
  <si>
    <t>zone8</t>
  </si>
  <si>
    <r>
      <t>Faroe Islands</t>
    </r>
    <r>
      <rPr>
        <sz val="10"/>
        <color indexed="8"/>
        <rFont val="宋体"/>
        <family val="3"/>
        <charset val="134"/>
      </rPr>
      <t>、</t>
    </r>
    <r>
      <rPr>
        <sz val="10"/>
        <color indexed="8"/>
        <rFont val="Arial"/>
        <family val="2"/>
      </rPr>
      <t>Greenland</t>
    </r>
    <r>
      <rPr>
        <sz val="10"/>
        <color indexed="8"/>
        <rFont val="宋体"/>
        <family val="3"/>
        <charset val="134"/>
      </rPr>
      <t>、</t>
    </r>
    <r>
      <rPr>
        <sz val="10"/>
        <color indexed="8"/>
        <rFont val="Arial"/>
        <family val="2"/>
      </rPr>
      <t>Malta</t>
    </r>
    <r>
      <rPr>
        <sz val="10"/>
        <color indexed="8"/>
        <rFont val="宋体"/>
        <family val="3"/>
        <charset val="134"/>
      </rPr>
      <t>、</t>
    </r>
    <r>
      <rPr>
        <sz val="10"/>
        <color indexed="8"/>
        <rFont val="Arial"/>
        <family val="2"/>
      </rPr>
      <t>Pakistan</t>
    </r>
    <r>
      <rPr>
        <sz val="10"/>
        <color indexed="8"/>
        <rFont val="宋体"/>
        <family val="3"/>
        <charset val="134"/>
      </rPr>
      <t>、</t>
    </r>
    <r>
      <rPr>
        <sz val="10"/>
        <color indexed="8"/>
        <rFont val="Arial"/>
        <family val="2"/>
      </rPr>
      <t>Philippines</t>
    </r>
  </si>
  <si>
    <t>法鲁群岛、格陵兰、马尔他、巴基斯坦、菲律宾</t>
    <phoneticPr fontId="3" type="noConversion"/>
  </si>
  <si>
    <t>zone9</t>
  </si>
  <si>
    <t xml:space="preserve">Rest of the World </t>
  </si>
  <si>
    <t>法鲁群岛、格陵兰、马尔他、巴基斯坦、菲律宾</t>
  </si>
  <si>
    <r>
      <rPr>
        <b/>
        <sz val="11"/>
        <color indexed="8"/>
        <rFont val="宋体"/>
        <family val="3"/>
        <charset val="134"/>
      </rPr>
      <t>客户须知：</t>
    </r>
  </si>
  <si>
    <r>
      <t>1.</t>
    </r>
    <r>
      <rPr>
        <sz val="11"/>
        <color theme="1"/>
        <rFont val="宋体"/>
        <family val="3"/>
        <charset val="134"/>
      </rPr>
      <t>以上价格为人民币报价，价格表生效日期为</t>
    </r>
    <r>
      <rPr>
        <u/>
        <sz val="11"/>
        <color indexed="10"/>
        <rFont val="Arial"/>
        <family val="2"/>
      </rPr>
      <t>2016</t>
    </r>
    <r>
      <rPr>
        <u/>
        <sz val="11"/>
        <color indexed="10"/>
        <rFont val="宋体"/>
        <family val="3"/>
        <charset val="134"/>
      </rPr>
      <t>年</t>
    </r>
    <r>
      <rPr>
        <u/>
        <sz val="11"/>
        <color indexed="10"/>
        <rFont val="Arial"/>
        <family val="2"/>
      </rPr>
      <t>7</t>
    </r>
    <r>
      <rPr>
        <u/>
        <sz val="11"/>
        <color indexed="10"/>
        <rFont val="宋体"/>
        <family val="3"/>
        <charset val="134"/>
      </rPr>
      <t>月</t>
    </r>
    <r>
      <rPr>
        <u/>
        <sz val="11"/>
        <color indexed="10"/>
        <rFont val="Arial"/>
        <family val="2"/>
      </rPr>
      <t>1</t>
    </r>
    <r>
      <rPr>
        <u/>
        <sz val="11"/>
        <color indexed="10"/>
        <rFont val="宋体"/>
        <family val="3"/>
        <charset val="134"/>
      </rPr>
      <t>日</t>
    </r>
    <r>
      <rPr>
        <u/>
        <sz val="11"/>
        <color indexed="10"/>
        <rFont val="Arial"/>
        <family val="2"/>
      </rPr>
      <t>00</t>
    </r>
    <r>
      <rPr>
        <u/>
        <sz val="11"/>
        <color indexed="10"/>
        <rFont val="宋体"/>
        <family val="3"/>
        <charset val="134"/>
      </rPr>
      <t>：</t>
    </r>
    <r>
      <rPr>
        <u/>
        <sz val="11"/>
        <color indexed="10"/>
        <rFont val="Arial"/>
        <family val="2"/>
      </rPr>
      <t>00</t>
    </r>
    <r>
      <rPr>
        <sz val="11"/>
        <color indexed="8"/>
        <rFont val="宋体"/>
        <family val="3"/>
        <charset val="134"/>
      </rPr>
      <t>，凡寄件人在</t>
    </r>
    <r>
      <rPr>
        <u/>
        <sz val="11"/>
        <color indexed="10"/>
        <rFont val="Arial"/>
        <family val="2"/>
      </rPr>
      <t>2016</t>
    </r>
    <r>
      <rPr>
        <u/>
        <sz val="11"/>
        <color indexed="10"/>
        <rFont val="宋体"/>
        <family val="3"/>
        <charset val="134"/>
      </rPr>
      <t>年</t>
    </r>
    <r>
      <rPr>
        <u/>
        <sz val="11"/>
        <color indexed="10"/>
        <rFont val="Arial"/>
        <family val="2"/>
      </rPr>
      <t>7</t>
    </r>
    <r>
      <rPr>
        <u/>
        <sz val="11"/>
        <color indexed="10"/>
        <rFont val="宋体"/>
        <family val="3"/>
        <charset val="134"/>
      </rPr>
      <t>月</t>
    </r>
    <r>
      <rPr>
        <u/>
        <sz val="11"/>
        <color indexed="10"/>
        <rFont val="Arial"/>
        <family val="2"/>
      </rPr>
      <t>1</t>
    </r>
    <r>
      <rPr>
        <u/>
        <sz val="11"/>
        <color indexed="10"/>
        <rFont val="宋体"/>
        <family val="3"/>
        <charset val="134"/>
      </rPr>
      <t>日</t>
    </r>
    <r>
      <rPr>
        <u/>
        <sz val="11"/>
        <color indexed="10"/>
        <rFont val="Arial"/>
        <family val="2"/>
      </rPr>
      <t>00:00</t>
    </r>
    <r>
      <rPr>
        <sz val="11"/>
        <color indexed="8"/>
        <rFont val="宋体"/>
        <family val="3"/>
        <charset val="134"/>
      </rPr>
      <t>之后，交寄到指定的顺丰收货点的货物按以上价格结算。</t>
    </r>
  </si>
  <si>
    <r>
      <t>2.</t>
    </r>
    <r>
      <rPr>
        <sz val="11"/>
        <color theme="1"/>
        <rFont val="宋体"/>
        <family val="3"/>
        <charset val="134"/>
      </rPr>
      <t>计费方式：货物的计费重量以顺丰系统签入磅重的重量为准。</t>
    </r>
  </si>
  <si>
    <r>
      <rPr>
        <b/>
        <sz val="10"/>
        <color theme="1"/>
        <rFont val="宋体"/>
        <family val="3"/>
        <charset val="134"/>
      </rPr>
      <t>国家流向</t>
    </r>
  </si>
  <si>
    <r>
      <rPr>
        <b/>
        <sz val="10"/>
        <color theme="1"/>
        <rFont val="宋体"/>
        <family val="3"/>
        <charset val="134"/>
      </rPr>
      <t>挂号服务</t>
    </r>
  </si>
  <si>
    <r>
      <rPr>
        <b/>
        <sz val="10"/>
        <color theme="1"/>
        <rFont val="宋体"/>
        <family val="3"/>
        <charset val="134"/>
      </rPr>
      <t>平邮服务</t>
    </r>
  </si>
  <si>
    <r>
      <rPr>
        <sz val="10"/>
        <color theme="1"/>
        <rFont val="宋体"/>
        <family val="3"/>
        <charset val="134"/>
      </rPr>
      <t>美国</t>
    </r>
  </si>
  <si>
    <r>
      <rPr>
        <sz val="10"/>
        <color theme="1"/>
        <rFont val="宋体"/>
        <family val="3"/>
        <charset val="134"/>
      </rPr>
      <t>单票实重计费，首重</t>
    </r>
    <r>
      <rPr>
        <sz val="10"/>
        <color theme="1"/>
        <rFont val="Arial"/>
        <family val="2"/>
      </rPr>
      <t>100g</t>
    </r>
    <r>
      <rPr>
        <sz val="10"/>
        <color theme="1"/>
        <rFont val="宋体"/>
        <family val="3"/>
        <charset val="134"/>
      </rPr>
      <t>，续重按克计费</t>
    </r>
  </si>
  <si>
    <r>
      <rPr>
        <sz val="10"/>
        <color theme="1"/>
        <rFont val="宋体"/>
        <family val="3"/>
        <charset val="134"/>
      </rPr>
      <t>单票实重计费，首重</t>
    </r>
    <r>
      <rPr>
        <sz val="10"/>
        <color theme="1"/>
        <rFont val="Arial"/>
        <family val="2"/>
      </rPr>
      <t>10g</t>
    </r>
    <r>
      <rPr>
        <sz val="10"/>
        <color theme="1"/>
        <rFont val="宋体"/>
        <family val="3"/>
        <charset val="134"/>
      </rPr>
      <t>，续重按克计费</t>
    </r>
  </si>
  <si>
    <r>
      <rPr>
        <sz val="10"/>
        <color theme="1"/>
        <rFont val="宋体"/>
        <family val="3"/>
        <charset val="134"/>
      </rPr>
      <t>澳大利亚</t>
    </r>
  </si>
  <si>
    <r>
      <rPr>
        <sz val="10"/>
        <color theme="1"/>
        <rFont val="宋体"/>
        <family val="3"/>
        <charset val="134"/>
      </rPr>
      <t>单票实重计费，首重</t>
    </r>
    <r>
      <rPr>
        <sz val="10"/>
        <color theme="1"/>
        <rFont val="Arial"/>
        <family val="2"/>
      </rPr>
      <t>100g</t>
    </r>
    <r>
      <rPr>
        <sz val="10"/>
        <color theme="1"/>
        <rFont val="宋体"/>
        <family val="3"/>
        <charset val="134"/>
      </rPr>
      <t>，续重</t>
    </r>
    <r>
      <rPr>
        <sz val="10"/>
        <color theme="1"/>
        <rFont val="Arial"/>
        <family val="2"/>
      </rPr>
      <t>100g</t>
    </r>
    <r>
      <rPr>
        <sz val="10"/>
        <color theme="1"/>
        <rFont val="宋体"/>
        <family val="3"/>
        <charset val="134"/>
      </rPr>
      <t>计费</t>
    </r>
  </si>
  <si>
    <t>单票实重计费，首重100g，续重100g计费</t>
  </si>
  <si>
    <r>
      <rPr>
        <sz val="10"/>
        <color theme="1"/>
        <rFont val="宋体"/>
        <family val="3"/>
        <charset val="134"/>
      </rPr>
      <t>白俄罗斯、乌克兰、立陶宛、爱沙尼亚、拉脱维亚</t>
    </r>
    <r>
      <rPr>
        <sz val="10"/>
        <color theme="1"/>
        <rFont val="Arial"/>
        <family val="2"/>
      </rPr>
      <t/>
    </r>
  </si>
  <si>
    <t xml:space="preserve">  挪威、芬兰、瑞典、波兰</t>
    <phoneticPr fontId="3" type="noConversion"/>
  </si>
  <si>
    <r>
      <rPr>
        <sz val="10"/>
        <color theme="1"/>
        <rFont val="宋体"/>
        <family val="3"/>
        <charset val="134"/>
      </rPr>
      <t>单票实重计费，首重</t>
    </r>
    <r>
      <rPr>
        <sz val="10"/>
        <color theme="1"/>
        <rFont val="Arial"/>
        <family val="2"/>
      </rPr>
      <t>50g</t>
    </r>
    <r>
      <rPr>
        <sz val="10"/>
        <color theme="1"/>
        <rFont val="宋体"/>
        <family val="3"/>
        <charset val="134"/>
      </rPr>
      <t>，续重按克计费</t>
    </r>
  </si>
  <si>
    <t>除以上个11国家以外的国家</t>
    <phoneticPr fontId="3" type="noConversion"/>
  </si>
  <si>
    <r>
      <t>3.</t>
    </r>
    <r>
      <rPr>
        <sz val="11"/>
        <color theme="1"/>
        <rFont val="宋体"/>
        <family val="3"/>
        <charset val="134"/>
      </rPr>
      <t xml:space="preserve">货物的最大重量要求和最大尺寸要求：
</t>
    </r>
    <r>
      <rPr>
        <sz val="11"/>
        <color theme="1"/>
        <rFont val="Arial"/>
        <family val="2"/>
      </rPr>
      <t xml:space="preserve">   2kg</t>
    </r>
    <r>
      <rPr>
        <sz val="11"/>
        <color theme="1"/>
        <rFont val="宋体"/>
        <family val="3"/>
        <charset val="134"/>
      </rPr>
      <t>以内，最大尺寸要求长（</t>
    </r>
    <r>
      <rPr>
        <sz val="11"/>
        <color theme="1"/>
        <rFont val="Arial"/>
        <family val="2"/>
      </rPr>
      <t>L</t>
    </r>
    <r>
      <rPr>
        <sz val="11"/>
        <color theme="1"/>
        <rFont val="宋体"/>
        <family val="3"/>
        <charset val="134"/>
      </rPr>
      <t>）</t>
    </r>
    <r>
      <rPr>
        <sz val="11"/>
        <color theme="1"/>
        <rFont val="Arial"/>
        <family val="2"/>
      </rPr>
      <t>+</t>
    </r>
    <r>
      <rPr>
        <sz val="11"/>
        <color theme="1"/>
        <rFont val="宋体"/>
        <family val="3"/>
        <charset val="134"/>
      </rPr>
      <t>高（</t>
    </r>
    <r>
      <rPr>
        <sz val="11"/>
        <color theme="1"/>
        <rFont val="Arial"/>
        <family val="2"/>
      </rPr>
      <t>H</t>
    </r>
    <r>
      <rPr>
        <sz val="11"/>
        <color theme="1"/>
        <rFont val="宋体"/>
        <family val="3"/>
        <charset val="134"/>
      </rPr>
      <t>）</t>
    </r>
    <r>
      <rPr>
        <sz val="11"/>
        <color theme="1"/>
        <rFont val="Arial"/>
        <family val="2"/>
      </rPr>
      <t>+</t>
    </r>
    <r>
      <rPr>
        <sz val="11"/>
        <color theme="1"/>
        <rFont val="宋体"/>
        <family val="3"/>
        <charset val="134"/>
      </rPr>
      <t>宽（</t>
    </r>
    <r>
      <rPr>
        <sz val="11"/>
        <color theme="1"/>
        <rFont val="Arial"/>
        <family val="2"/>
      </rPr>
      <t>W</t>
    </r>
    <r>
      <rPr>
        <sz val="11"/>
        <color theme="1"/>
        <rFont val="宋体"/>
        <family val="3"/>
        <charset val="134"/>
      </rPr>
      <t>）≤</t>
    </r>
    <r>
      <rPr>
        <sz val="11"/>
        <color theme="1"/>
        <rFont val="Arial"/>
        <family val="2"/>
      </rPr>
      <t>90cm</t>
    </r>
    <r>
      <rPr>
        <sz val="11"/>
        <color theme="1"/>
        <rFont val="宋体"/>
        <family val="3"/>
        <charset val="134"/>
      </rPr>
      <t>，且最长边不能超过</t>
    </r>
    <r>
      <rPr>
        <sz val="11"/>
        <color theme="1"/>
        <rFont val="Arial"/>
        <family val="2"/>
      </rPr>
      <t>60cm</t>
    </r>
    <r>
      <rPr>
        <sz val="11"/>
        <color theme="1"/>
        <rFont val="宋体"/>
        <family val="3"/>
        <charset val="134"/>
      </rPr>
      <t>。</t>
    </r>
  </si>
  <si>
    <r>
      <t>4.</t>
    </r>
    <r>
      <rPr>
        <sz val="11"/>
        <color theme="1"/>
        <rFont val="宋体"/>
        <family val="3"/>
        <charset val="134"/>
      </rPr>
      <t>禁寄物品：属于国际航空货运协会（</t>
    </r>
    <r>
      <rPr>
        <sz val="11"/>
        <color theme="1"/>
        <rFont val="Arial"/>
        <family val="2"/>
      </rPr>
      <t>IATA</t>
    </r>
    <r>
      <rPr>
        <sz val="11"/>
        <color theme="1"/>
        <rFont val="宋体"/>
        <family val="3"/>
        <charset val="134"/>
      </rPr>
      <t>）</t>
    </r>
    <r>
      <rPr>
        <sz val="11"/>
        <color theme="1"/>
        <rFont val="Arial"/>
        <family val="2"/>
      </rPr>
      <t>,</t>
    </r>
    <r>
      <rPr>
        <sz val="11"/>
        <color theme="1"/>
        <rFont val="宋体"/>
        <family val="3"/>
        <charset val="134"/>
      </rPr>
      <t>国际民用航空组织（</t>
    </r>
    <r>
      <rPr>
        <sz val="11"/>
        <color theme="1"/>
        <rFont val="Arial"/>
        <family val="2"/>
      </rPr>
      <t>ICAO</t>
    </r>
    <r>
      <rPr>
        <sz val="11"/>
        <color theme="1"/>
        <rFont val="宋体"/>
        <family val="3"/>
        <charset val="134"/>
      </rPr>
      <t>）及相关法律法规、政府部门或组织所规定的有害物品、危险物品，目的地国家法律和法规禁止进口的物品以及属于禁运或限运的物品。未能按照有关海关规定办理报送手续；或承运人（顺丰）认为不能安全、合法运输的物品（包括但不限于动物、现钞、不记名可议付票据、电池物品）。寄件人违反前述约定，寄件人就赔偿因此而给承运人（顺丰）造成的损失和损害。</t>
    </r>
  </si>
  <si>
    <r>
      <rPr>
        <b/>
        <sz val="11"/>
        <color rgb="FFFF0000"/>
        <rFont val="宋体"/>
        <family val="3"/>
        <charset val="134"/>
      </rPr>
      <t>温馨提示：</t>
    </r>
    <r>
      <rPr>
        <sz val="11"/>
        <color rgb="FFFF0000"/>
        <rFont val="宋体"/>
        <family val="3"/>
        <charset val="134"/>
      </rPr>
      <t>如发寄违禁品、危险品以及不符合要求的电池货件，一旦查验出此类货件将不退件、不退运费和挂号费。如第二次发现，承运人（顺丰）有权要求寄件人按照涉及票件运费的</t>
    </r>
    <r>
      <rPr>
        <sz val="11"/>
        <color rgb="FFFF0000"/>
        <rFont val="Arial"/>
        <family val="2"/>
      </rPr>
      <t>4</t>
    </r>
    <r>
      <rPr>
        <sz val="11"/>
        <color rgb="FFFF0000"/>
        <rFont val="宋体"/>
        <family val="3"/>
        <charset val="134"/>
      </rPr>
      <t>倍金额承担违约金。</t>
    </r>
  </si>
  <si>
    <r>
      <rPr>
        <b/>
        <sz val="11"/>
        <color theme="1"/>
        <rFont val="Arial"/>
        <family val="2"/>
      </rPr>
      <t>Shun Feng Standard</t>
    </r>
    <r>
      <rPr>
        <sz val="11"/>
        <color theme="1"/>
        <rFont val="Arial"/>
        <family val="2"/>
      </rPr>
      <t xml:space="preserve"> (tracking)</t>
    </r>
  </si>
  <si>
    <r>
      <rPr>
        <b/>
        <sz val="11"/>
        <color theme="1"/>
        <rFont val="Arial"/>
        <family val="2"/>
      </rPr>
      <t>Shun Feng Small Package</t>
    </r>
    <r>
      <rPr>
        <sz val="11"/>
        <color theme="1"/>
        <rFont val="Arial"/>
        <family val="2"/>
      </rPr>
      <t xml:space="preserve"> (tracking)</t>
    </r>
  </si>
  <si>
    <r>
      <rPr>
        <b/>
        <sz val="11"/>
        <color theme="1"/>
        <rFont val="Arial"/>
        <family val="2"/>
      </rPr>
      <t>Shun Feng Small Package Registered</t>
    </r>
    <r>
      <rPr>
        <sz val="11"/>
        <color theme="1"/>
        <rFont val="Arial"/>
        <family val="2"/>
      </rPr>
      <t xml:space="preserve"> (tracking)</t>
    </r>
  </si>
  <si>
    <r>
      <rPr>
        <b/>
        <sz val="11"/>
        <color theme="1"/>
        <rFont val="Arial"/>
        <family val="2"/>
      </rPr>
      <t>China Postal Small Package Service</t>
    </r>
    <r>
      <rPr>
        <sz val="11"/>
        <color theme="1"/>
        <rFont val="Arial"/>
        <family val="2"/>
      </rPr>
      <t xml:space="preserve"> (no package tracking)</t>
    </r>
  </si>
  <si>
    <r>
      <rPr>
        <b/>
        <sz val="11"/>
        <color theme="1"/>
        <rFont val="Arial"/>
        <family val="2"/>
      </rPr>
      <t>China Postal EMS</t>
    </r>
    <r>
      <rPr>
        <sz val="11"/>
        <color theme="1"/>
        <rFont val="Arial"/>
        <family val="2"/>
      </rPr>
      <t xml:space="preserve"> (tracking)</t>
    </r>
  </si>
  <si>
    <r>
      <rPr>
        <b/>
        <sz val="11"/>
        <color theme="1"/>
        <rFont val="Arial"/>
        <family val="2"/>
      </rPr>
      <t>China Postal Small Package Service</t>
    </r>
    <r>
      <rPr>
        <sz val="11"/>
        <color theme="1"/>
        <rFont val="Arial"/>
        <family val="2"/>
      </rPr>
      <t xml:space="preserve"> is provided by China's postal system. Service to the U.S. is generally 6 to 12 days. On occasion, </t>
    </r>
  </si>
  <si>
    <t>delivery takes longer, sometimes out to 4 or 5 weeks. Recommended when cheapest, but if package tracking is desired, choose</t>
  </si>
  <si>
    <t>another service.</t>
  </si>
  <si>
    <r>
      <rPr>
        <b/>
        <sz val="11"/>
        <color theme="1"/>
        <rFont val="Arial"/>
        <family val="2"/>
      </rPr>
      <t>China Postal EMS</t>
    </r>
    <r>
      <rPr>
        <sz val="11"/>
        <color theme="1"/>
        <rFont val="Arial"/>
        <family val="2"/>
      </rPr>
      <t xml:space="preserve"> is provided by China's postal system. Delivery to the U.S. is generally within 6 to 10 days and we have not experienced </t>
    </r>
  </si>
  <si>
    <t>shipping delays with this service. Package tracking is provided. Recommended especially for those who trust the postal system door-to-door.</t>
  </si>
  <si>
    <r>
      <rPr>
        <b/>
        <sz val="11"/>
        <color theme="1"/>
        <rFont val="Arial"/>
        <family val="2"/>
      </rPr>
      <t>Shun Feng Standard</t>
    </r>
    <r>
      <rPr>
        <sz val="11"/>
        <color theme="1"/>
        <rFont val="Arial"/>
        <family val="2"/>
      </rPr>
      <t xml:space="preserve"> is provided by SF Express, a private packge delivery company independent of the China Postal System. Delivery to the </t>
    </r>
  </si>
  <si>
    <r>
      <rPr>
        <b/>
        <sz val="11"/>
        <color theme="1"/>
        <rFont val="Arial"/>
        <family val="2"/>
      </rPr>
      <t>Shun Feng Small Package</t>
    </r>
    <r>
      <rPr>
        <sz val="11"/>
        <color theme="1"/>
        <rFont val="Arial"/>
        <family val="2"/>
      </rPr>
      <t xml:space="preserve"> is provided by SF Express. Delivery to the U.S. in 14 to 28 days. Package tracking provided.</t>
    </r>
  </si>
  <si>
    <r>
      <rPr>
        <b/>
        <sz val="11"/>
        <color theme="1"/>
        <rFont val="Arial"/>
        <family val="2"/>
      </rPr>
      <t>Shun Feng Small Package Registered</t>
    </r>
    <r>
      <rPr>
        <sz val="11"/>
        <color theme="1"/>
        <rFont val="Arial"/>
        <family val="2"/>
      </rPr>
      <t xml:space="preserve"> is provided by SF Express. Delivery to the U.S. in 12 to 25 days. Package tracking provided.</t>
    </r>
  </si>
  <si>
    <t>U.S. in 6 to 10 days. Package tracking is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</si>
</sst>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00"/>
    <numFmt numFmtId="165" formatCode="0.0"/>
    <numFmt numFmtId="166" formatCode="#,##0_ "/>
    <numFmt numFmtId="167" formatCode="[$JPY]\ #,##0.00_);[Red]\([$JPY]\ #,##0.00\)"/>
    <numFmt numFmtId="168" formatCode="0_);[Red]\(0\)"/>
    <numFmt numFmtId="169" formatCode="0.00_);[Red]\(0.00\)"/>
  </numFmts>
  <fonts count="54">
    <font>
      <sz val="11"/>
      <color theme="1"/>
      <name val="Arial"/>
      <family val="2"/>
    </font>
    <font>
      <b/>
      <sz val="11"/>
      <color theme="1"/>
      <name val="Arial"/>
      <family val="2"/>
    </font>
    <font>
      <b/>
      <sz val="12"/>
      <color theme="1"/>
      <name val="Arial"/>
      <family val="2"/>
    </font>
    <font>
      <b/>
      <sz val="11"/>
      <name val="Arial"/>
      <family val="2"/>
    </font>
    <font>
      <b/>
      <sz val="11"/>
      <color rgb="FFFF0000"/>
      <name val="Arial"/>
      <family val="2"/>
    </font>
    <font>
      <b/>
      <i/>
      <sz val="11"/>
      <color rgb="FFFF0000"/>
      <name val="Arial"/>
      <family val="2"/>
    </font>
    <font>
      <i/>
      <sz val="11"/>
      <name val="Arial"/>
      <family val="2"/>
    </font>
    <font>
      <sz val="10.5"/>
      <color theme="1"/>
      <name val="Arial"/>
      <family val="2"/>
    </font>
    <font>
      <b/>
      <sz val="10.5"/>
      <color theme="1"/>
      <name val="Arial"/>
      <family val="2"/>
    </font>
    <font>
      <b/>
      <i/>
      <sz val="12"/>
      <name val="Arial"/>
      <family val="2"/>
    </font>
    <font>
      <sz val="11"/>
      <name val="Arial"/>
      <family val="2"/>
    </font>
    <font>
      <b/>
      <sz val="16"/>
      <color theme="1"/>
      <name val="Arial"/>
      <family val="2"/>
    </font>
    <font>
      <sz val="10"/>
      <color theme="1"/>
      <name val="Arial"/>
      <family val="2"/>
    </font>
    <font>
      <b/>
      <sz val="14"/>
      <color theme="1"/>
      <name val="Arial"/>
      <family val="2"/>
    </font>
    <font>
      <sz val="11"/>
      <color theme="3" tint="0.79998168889431442"/>
      <name val="Arial"/>
      <family val="2"/>
    </font>
    <font>
      <sz val="11"/>
      <color theme="1"/>
      <name val="Arial"/>
      <family val="2"/>
    </font>
    <font>
      <b/>
      <sz val="14"/>
      <color theme="0"/>
      <name val="微软雅黑"/>
      <family val="2"/>
      <charset val="134"/>
    </font>
    <font>
      <b/>
      <sz val="10"/>
      <color theme="0"/>
      <name val="宋体"/>
      <family val="3"/>
      <charset val="134"/>
    </font>
    <font>
      <b/>
      <sz val="10"/>
      <color theme="0"/>
      <name val="Arial"/>
      <family val="2"/>
    </font>
    <font>
      <b/>
      <sz val="10"/>
      <color theme="0"/>
      <name val="微软雅黑"/>
      <family val="2"/>
      <charset val="134"/>
    </font>
    <font>
      <b/>
      <sz val="8"/>
      <color theme="0"/>
      <name val="微软雅黑"/>
      <family val="2"/>
      <charset val="134"/>
    </font>
    <font>
      <b/>
      <sz val="10"/>
      <name val="微软雅黑"/>
      <family val="2"/>
      <charset val="134"/>
    </font>
    <font>
      <sz val="10"/>
      <color theme="1"/>
      <name val="微软雅黑"/>
      <family val="2"/>
      <charset val="134"/>
    </font>
    <font>
      <sz val="10"/>
      <name val="微软雅黑"/>
      <family val="2"/>
      <charset val="134"/>
    </font>
    <font>
      <b/>
      <sz val="12"/>
      <name val="微软雅黑"/>
      <family val="2"/>
      <charset val="134"/>
    </font>
    <font>
      <sz val="11"/>
      <color rgb="FFFF0000"/>
      <name val="Calibri"/>
      <family val="2"/>
      <charset val="134"/>
      <scheme val="minor"/>
    </font>
    <font>
      <sz val="10"/>
      <name val="Arial"/>
      <family val="2"/>
    </font>
    <font>
      <sz val="9"/>
      <color indexed="9"/>
      <name val="微软雅黑"/>
      <family val="2"/>
      <charset val="134"/>
    </font>
    <font>
      <b/>
      <sz val="11"/>
      <color rgb="FFFF0000"/>
      <name val="Calibri"/>
      <family val="3"/>
      <charset val="134"/>
      <scheme val="minor"/>
    </font>
    <font>
      <sz val="10"/>
      <color indexed="9"/>
      <name val="微软雅黑"/>
      <family val="2"/>
      <charset val="134"/>
    </font>
    <font>
      <sz val="9"/>
      <name val="微软雅黑"/>
      <family val="2"/>
      <charset val="134"/>
    </font>
    <font>
      <sz val="11"/>
      <color theme="1"/>
      <name val="微软雅黑"/>
      <family val="2"/>
      <charset val="134"/>
    </font>
    <font>
      <b/>
      <sz val="9"/>
      <color indexed="81"/>
      <name val="宋体"/>
      <family val="3"/>
      <charset val="134"/>
    </font>
    <font>
      <b/>
      <sz val="14"/>
      <color rgb="FFFF0000"/>
      <name val="Arial"/>
      <family val="2"/>
    </font>
    <font>
      <b/>
      <i/>
      <sz val="14"/>
      <color rgb="FFFF0000"/>
      <name val="Arial"/>
      <family val="2"/>
    </font>
    <font>
      <b/>
      <sz val="20"/>
      <color theme="1"/>
      <name val="Calibri"/>
      <family val="3"/>
      <charset val="134"/>
      <scheme val="minor"/>
    </font>
    <font>
      <b/>
      <sz val="10"/>
      <color theme="1"/>
      <name val="Arial"/>
      <family val="2"/>
    </font>
    <font>
      <b/>
      <sz val="10"/>
      <color theme="1"/>
      <name val="宋体"/>
      <family val="3"/>
      <charset val="134"/>
    </font>
    <font>
      <b/>
      <sz val="10"/>
      <color indexed="8"/>
      <name val="宋体"/>
      <family val="3"/>
      <charset val="134"/>
    </font>
    <font>
      <b/>
      <sz val="10"/>
      <color indexed="8"/>
      <name val="Arial"/>
      <family val="2"/>
    </font>
    <font>
      <sz val="10"/>
      <color indexed="8"/>
      <name val="Arial"/>
      <family val="2"/>
    </font>
    <font>
      <sz val="10"/>
      <color indexed="8"/>
      <name val="宋体"/>
      <family val="3"/>
      <charset val="134"/>
    </font>
    <font>
      <sz val="10"/>
      <color rgb="FFFF0000"/>
      <name val="Arial"/>
      <family val="2"/>
    </font>
    <font>
      <sz val="10"/>
      <color rgb="FFFF0000"/>
      <name val="宋体"/>
      <family val="3"/>
      <charset val="134"/>
    </font>
    <font>
      <b/>
      <sz val="11"/>
      <color indexed="8"/>
      <name val="Arial"/>
      <family val="2"/>
    </font>
    <font>
      <b/>
      <sz val="11"/>
      <color indexed="8"/>
      <name val="宋体"/>
      <family val="3"/>
      <charset val="134"/>
    </font>
    <font>
      <sz val="11"/>
      <color theme="1"/>
      <name val="宋体"/>
      <family val="3"/>
      <charset val="134"/>
    </font>
    <font>
      <u/>
      <sz val="11"/>
      <color indexed="10"/>
      <name val="Arial"/>
      <family val="2"/>
    </font>
    <font>
      <u/>
      <sz val="11"/>
      <color indexed="10"/>
      <name val="宋体"/>
      <family val="3"/>
      <charset val="134"/>
    </font>
    <font>
      <sz val="11"/>
      <color indexed="8"/>
      <name val="宋体"/>
      <family val="3"/>
      <charset val="134"/>
    </font>
    <font>
      <sz val="10"/>
      <color theme="1"/>
      <name val="宋体"/>
      <family val="3"/>
      <charset val="134"/>
    </font>
    <font>
      <sz val="11"/>
      <color rgb="FFFF0000"/>
      <name val="Arial"/>
      <family val="2"/>
    </font>
    <font>
      <b/>
      <sz val="11"/>
      <color rgb="FFFF0000"/>
      <name val="宋体"/>
      <family val="3"/>
      <charset val="134"/>
    </font>
    <font>
      <sz val="11"/>
      <color rgb="FFFF0000"/>
      <name val="宋体"/>
      <family val="3"/>
      <charset val="134"/>
    </font>
  </fonts>
  <fills count="25">
    <fill>
      <patternFill patternType="none"/>
    </fill>
    <fill>
      <patternFill patternType="gray125"/>
    </fill>
    <fill>
      <patternFill patternType="solid">
        <fgColor rgb="FF92D050"/>
        <bgColor indexed="64"/>
      </patternFill>
    </fill>
    <fill>
      <patternFill patternType="solid">
        <fgColor rgb="FFF0E68C"/>
        <bgColor indexed="64"/>
      </patternFill>
    </fill>
    <fill>
      <patternFill patternType="solid">
        <fgColor rgb="FFDAA520"/>
        <bgColor indexed="64"/>
      </patternFill>
    </fill>
    <fill>
      <patternFill patternType="solid">
        <fgColor theme="3" tint="0.79998168889431442"/>
        <bgColor indexed="64"/>
      </patternFill>
    </fill>
    <fill>
      <patternFill patternType="solid">
        <fgColor theme="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C0000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rgb="FF00B050"/>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00FF99"/>
        <bgColor indexed="64"/>
      </patternFill>
    </fill>
    <fill>
      <patternFill patternType="solid">
        <fgColor indexed="53"/>
        <bgColor indexed="64"/>
      </patternFill>
    </fill>
    <fill>
      <patternFill patternType="solid">
        <fgColor indexed="60"/>
        <bgColor indexed="64"/>
      </patternFill>
    </fill>
    <fill>
      <patternFill patternType="solid">
        <fgColor indexed="2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B3F96D"/>
        <bgColor indexed="64"/>
      </patternFill>
    </fill>
    <fill>
      <patternFill patternType="solid">
        <fgColor rgb="FFFFFFFF"/>
        <bgColor indexed="64"/>
      </patternFill>
    </fill>
  </fills>
  <borders count="23">
    <border>
      <left/>
      <right/>
      <top/>
      <bottom/>
      <diagonal/>
    </border>
    <border>
      <left/>
      <right/>
      <top/>
      <bottom style="thick">
        <color auto="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indexed="9"/>
      </left>
      <right style="medium">
        <color indexed="9"/>
      </right>
      <top/>
      <bottom style="thin">
        <color indexed="9"/>
      </bottom>
      <diagonal/>
    </border>
    <border>
      <left style="medium">
        <color indexed="9"/>
      </left>
      <right style="medium">
        <color indexed="9"/>
      </right>
      <top style="thin">
        <color indexed="9"/>
      </top>
      <bottom style="thin">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5" fillId="0" borderId="0" applyFont="0" applyFill="0" applyBorder="0" applyAlignment="0" applyProtection="0"/>
    <xf numFmtId="167" fontId="26" fillId="0" borderId="0"/>
    <xf numFmtId="167" fontId="26" fillId="0" borderId="0"/>
    <xf numFmtId="0" fontId="26" fillId="0" borderId="0"/>
  </cellStyleXfs>
  <cellXfs count="191">
    <xf numFmtId="0" fontId="0" fillId="0" borderId="0" xfId="0"/>
    <xf numFmtId="0" fontId="0" fillId="0" borderId="0" xfId="0"/>
    <xf numFmtId="0" fontId="0" fillId="0" borderId="0" xfId="0" applyFill="1" applyBorder="1"/>
    <xf numFmtId="0" fontId="0" fillId="0" borderId="0" xfId="0" applyFill="1"/>
    <xf numFmtId="0" fontId="0" fillId="2" borderId="0" xfId="0" applyFill="1"/>
    <xf numFmtId="0" fontId="0" fillId="2" borderId="0" xfId="0" applyFill="1" applyAlignment="1">
      <alignment vertical="center"/>
    </xf>
    <xf numFmtId="0" fontId="1" fillId="0" borderId="0" xfId="0" applyFont="1" applyFill="1" applyBorder="1" applyAlignment="1">
      <alignment horizontal="center"/>
    </xf>
    <xf numFmtId="0" fontId="0" fillId="3" borderId="0" xfId="0" applyFill="1" applyBorder="1" applyAlignment="1">
      <alignment vertical="center"/>
    </xf>
    <xf numFmtId="1" fontId="0" fillId="3" borderId="0" xfId="0" applyNumberFormat="1" applyFill="1" applyBorder="1" applyAlignment="1">
      <alignment horizontal="center" vertical="center"/>
    </xf>
    <xf numFmtId="0" fontId="0" fillId="3" borderId="2" xfId="0" applyFill="1" applyBorder="1" applyAlignment="1">
      <alignment vertical="center"/>
    </xf>
    <xf numFmtId="1" fontId="0" fillId="3" borderId="2" xfId="0" applyNumberFormat="1" applyFill="1" applyBorder="1" applyAlignment="1">
      <alignment horizontal="center" vertical="center"/>
    </xf>
    <xf numFmtId="0" fontId="0" fillId="3" borderId="3" xfId="0" applyFill="1" applyBorder="1" applyAlignment="1">
      <alignment vertical="center"/>
    </xf>
    <xf numFmtId="1" fontId="0" fillId="3" borderId="3" xfId="0" applyNumberForma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3" fillId="4" borderId="1" xfId="0" applyFont="1" applyFill="1" applyBorder="1" applyAlignment="1">
      <alignment vertical="center"/>
    </xf>
    <xf numFmtId="0" fontId="0" fillId="3" borderId="0" xfId="0" applyFill="1" applyBorder="1" applyAlignment="1">
      <alignment horizontal="right" vertical="center"/>
    </xf>
    <xf numFmtId="0" fontId="0" fillId="5" borderId="0" xfId="0" applyFill="1"/>
    <xf numFmtId="0" fontId="2" fillId="5" borderId="0" xfId="0" applyFont="1" applyFill="1" applyAlignment="1">
      <alignment horizontal="center"/>
    </xf>
    <xf numFmtId="0" fontId="6" fillId="5" borderId="0" xfId="0" applyFont="1" applyFill="1"/>
    <xf numFmtId="0" fontId="5" fillId="5" borderId="0" xfId="0" applyFont="1" applyFill="1"/>
    <xf numFmtId="0" fontId="0" fillId="5" borderId="0" xfId="0" applyFill="1" applyAlignment="1">
      <alignment horizontal="right"/>
    </xf>
    <xf numFmtId="0" fontId="3" fillId="5" borderId="0" xfId="0" applyFont="1" applyFill="1" applyAlignment="1">
      <alignment horizontal="right"/>
    </xf>
    <xf numFmtId="0" fontId="4" fillId="5" borderId="0" xfId="0" applyFont="1" applyFill="1" applyAlignment="1">
      <alignment horizontal="right"/>
    </xf>
    <xf numFmtId="0" fontId="4" fillId="5" borderId="0" xfId="0" applyFont="1" applyFill="1"/>
    <xf numFmtId="0" fontId="7" fillId="5" borderId="0" xfId="0" applyFont="1" applyFill="1" applyBorder="1" applyAlignment="1">
      <alignment vertical="center"/>
    </xf>
    <xf numFmtId="0" fontId="0" fillId="5" borderId="0" xfId="0" applyFill="1" applyAlignment="1">
      <alignment horizontal="center"/>
    </xf>
    <xf numFmtId="0" fontId="8" fillId="4" borderId="1" xfId="0" applyFont="1" applyFill="1" applyBorder="1" applyAlignment="1">
      <alignment horizontal="right" vertical="center"/>
    </xf>
    <xf numFmtId="0" fontId="1" fillId="4" borderId="1" xfId="0" applyFont="1" applyFill="1" applyBorder="1" applyAlignment="1">
      <alignment horizontal="center"/>
    </xf>
    <xf numFmtId="0" fontId="1" fillId="4" borderId="1" xfId="0" applyFont="1" applyFill="1" applyBorder="1" applyAlignment="1">
      <alignment horizontal="right"/>
    </xf>
    <xf numFmtId="1" fontId="0" fillId="0" borderId="0" xfId="0" applyNumberFormat="1" applyFill="1" applyBorder="1" applyAlignment="1">
      <alignment horizontal="center" vertical="center"/>
    </xf>
    <xf numFmtId="0" fontId="0" fillId="0" borderId="0" xfId="0" applyFill="1" applyBorder="1" applyAlignment="1">
      <alignment vertical="center"/>
    </xf>
    <xf numFmtId="0" fontId="0" fillId="6" borderId="0" xfId="0" applyFill="1"/>
    <xf numFmtId="0" fontId="0" fillId="6" borderId="0" xfId="0" applyFont="1" applyFill="1"/>
    <xf numFmtId="0" fontId="7" fillId="0" borderId="0" xfId="0" applyFont="1" applyFill="1" applyBorder="1" applyAlignment="1">
      <alignment vertical="center"/>
    </xf>
    <xf numFmtId="0" fontId="0" fillId="0" borderId="0" xfId="0" applyFill="1" applyBorder="1" applyAlignment="1">
      <alignment horizontal="right" vertical="center"/>
    </xf>
    <xf numFmtId="0" fontId="0" fillId="0" borderId="0" xfId="0" applyFont="1" applyFill="1" applyAlignment="1">
      <alignment horizontal="right"/>
    </xf>
    <xf numFmtId="0" fontId="8" fillId="0" borderId="0" xfId="0" applyFont="1" applyFill="1" applyBorder="1" applyAlignment="1">
      <alignment horizontal="right" vertical="center"/>
    </xf>
    <xf numFmtId="0" fontId="1" fillId="0" borderId="0" xfId="0" applyFont="1" applyFill="1" applyBorder="1" applyAlignment="1">
      <alignment horizontal="right"/>
    </xf>
    <xf numFmtId="0" fontId="0" fillId="3" borderId="0" xfId="0" applyFill="1"/>
    <xf numFmtId="0" fontId="0" fillId="3" borderId="0" xfId="0" applyFont="1" applyFill="1" applyAlignment="1">
      <alignment horizontal="right"/>
    </xf>
    <xf numFmtId="164" fontId="4" fillId="5" borderId="0" xfId="0" applyNumberFormat="1" applyFont="1" applyFill="1" applyAlignment="1">
      <alignment horizontal="center"/>
    </xf>
    <xf numFmtId="0" fontId="9" fillId="5" borderId="0" xfId="0" applyFont="1" applyFill="1"/>
    <xf numFmtId="0" fontId="11" fillId="5" borderId="0" xfId="0" applyFont="1" applyFill="1" applyAlignment="1">
      <alignment horizontal="center"/>
    </xf>
    <xf numFmtId="0" fontId="0" fillId="0" borderId="0" xfId="0" applyFill="1" applyAlignment="1">
      <alignment vertical="center"/>
    </xf>
    <xf numFmtId="2" fontId="0" fillId="0" borderId="0" xfId="0" applyNumberFormat="1" applyFill="1" applyBorder="1" applyAlignment="1">
      <alignment horizontal="center" vertical="center"/>
    </xf>
    <xf numFmtId="2" fontId="0" fillId="3" borderId="4" xfId="0" applyNumberFormat="1" applyFill="1" applyBorder="1" applyAlignment="1">
      <alignment horizontal="center" vertical="center"/>
    </xf>
    <xf numFmtId="0" fontId="12" fillId="5" borderId="0" xfId="0" applyFont="1" applyFill="1"/>
    <xf numFmtId="0" fontId="14" fillId="5" borderId="0" xfId="0" applyFont="1" applyFill="1" applyAlignment="1">
      <alignment horizontal="center"/>
    </xf>
    <xf numFmtId="0" fontId="14" fillId="5" borderId="0" xfId="0" applyFont="1" applyFill="1"/>
    <xf numFmtId="0" fontId="19" fillId="10" borderId="6" xfId="0" applyFont="1" applyFill="1" applyBorder="1" applyAlignment="1">
      <alignment horizontal="center" vertical="center"/>
    </xf>
    <xf numFmtId="165" fontId="19" fillId="11" borderId="6" xfId="0" applyNumberFormat="1" applyFont="1" applyFill="1" applyBorder="1" applyAlignment="1">
      <alignment horizontal="center" vertical="center" wrapText="1"/>
    </xf>
    <xf numFmtId="0" fontId="20" fillId="10"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2" borderId="6" xfId="0" applyFont="1" applyFill="1" applyBorder="1" applyAlignment="1">
      <alignment horizontal="center" vertical="center"/>
    </xf>
    <xf numFmtId="0" fontId="19" fillId="13" borderId="6" xfId="0" applyFont="1" applyFill="1" applyBorder="1" applyAlignment="1">
      <alignment horizontal="center" vertical="center" wrapText="1"/>
    </xf>
    <xf numFmtId="165" fontId="22" fillId="14" borderId="7" xfId="0" applyNumberFormat="1" applyFont="1" applyFill="1" applyBorder="1" applyAlignment="1">
      <alignment horizontal="center" vertical="center"/>
    </xf>
    <xf numFmtId="1" fontId="22" fillId="15" borderId="7" xfId="0" applyNumberFormat="1" applyFont="1" applyFill="1" applyBorder="1" applyAlignment="1">
      <alignment horizontal="center" vertical="center"/>
    </xf>
    <xf numFmtId="1" fontId="22" fillId="15" borderId="8" xfId="0" applyNumberFormat="1" applyFont="1" applyFill="1" applyBorder="1" applyAlignment="1">
      <alignment horizontal="center" vertical="center"/>
    </xf>
    <xf numFmtId="166" fontId="22" fillId="15" borderId="8" xfId="0" applyNumberFormat="1" applyFont="1" applyFill="1" applyBorder="1" applyAlignment="1">
      <alignment horizontal="center" vertical="center"/>
    </xf>
    <xf numFmtId="165" fontId="22" fillId="14" borderId="8" xfId="0" applyNumberFormat="1" applyFont="1" applyFill="1" applyBorder="1" applyAlignment="1">
      <alignment horizontal="center" vertical="center"/>
    </xf>
    <xf numFmtId="1" fontId="22" fillId="16" borderId="8" xfId="0" applyNumberFormat="1" applyFont="1" applyFill="1" applyBorder="1" applyAlignment="1">
      <alignment horizontal="center" vertical="center"/>
    </xf>
    <xf numFmtId="166" fontId="22" fillId="16" borderId="8" xfId="0" applyNumberFormat="1" applyFont="1" applyFill="1" applyBorder="1" applyAlignment="1">
      <alignment horizontal="center" vertical="center"/>
    </xf>
    <xf numFmtId="1" fontId="22" fillId="7" borderId="8" xfId="0" applyNumberFormat="1" applyFont="1" applyFill="1" applyBorder="1" applyAlignment="1">
      <alignment horizontal="center" vertical="center"/>
    </xf>
    <xf numFmtId="165" fontId="23" fillId="14" borderId="8" xfId="0" applyNumberFormat="1" applyFont="1" applyFill="1" applyBorder="1" applyAlignment="1">
      <alignment horizontal="center" vertical="center" wrapText="1"/>
    </xf>
    <xf numFmtId="165" fontId="23" fillId="17" borderId="8" xfId="0" applyNumberFormat="1" applyFont="1" applyFill="1" applyBorder="1" applyAlignment="1">
      <alignment horizontal="center" vertical="center" wrapText="1"/>
    </xf>
    <xf numFmtId="1" fontId="22" fillId="17" borderId="8" xfId="0" applyNumberFormat="1" applyFont="1" applyFill="1" applyBorder="1" applyAlignment="1">
      <alignment horizontal="center" vertical="center"/>
    </xf>
    <xf numFmtId="165" fontId="23" fillId="14" borderId="6" xfId="0" applyNumberFormat="1" applyFont="1" applyFill="1" applyBorder="1" applyAlignment="1">
      <alignment horizontal="center" vertical="center" wrapText="1"/>
    </xf>
    <xf numFmtId="1" fontId="22" fillId="16" borderId="6" xfId="0" applyNumberFormat="1" applyFont="1" applyFill="1" applyBorder="1" applyAlignment="1">
      <alignment horizontal="center" vertical="center"/>
    </xf>
    <xf numFmtId="0" fontId="0" fillId="0" borderId="0" xfId="0" applyAlignment="1">
      <alignment vertical="center"/>
    </xf>
    <xf numFmtId="165" fontId="0" fillId="0" borderId="0" xfId="0" applyNumberFormat="1" applyAlignment="1">
      <alignment vertical="center"/>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5" fillId="0" borderId="0" xfId="0" applyFont="1" applyAlignment="1">
      <alignment vertical="center"/>
    </xf>
    <xf numFmtId="167" fontId="27" fillId="18" borderId="8" xfId="2" applyFont="1" applyFill="1" applyBorder="1" applyAlignment="1" applyProtection="1">
      <alignment horizontal="center" vertical="center" wrapText="1"/>
    </xf>
    <xf numFmtId="167" fontId="27" fillId="19" borderId="8" xfId="2" applyFont="1" applyFill="1" applyBorder="1" applyAlignment="1" applyProtection="1">
      <alignment horizontal="center" vertical="center" wrapText="1"/>
    </xf>
    <xf numFmtId="0" fontId="28" fillId="0" borderId="0" xfId="0" applyFont="1" applyAlignment="1">
      <alignment vertical="center"/>
    </xf>
    <xf numFmtId="167" fontId="29" fillId="18" borderId="8" xfId="2" applyFont="1" applyFill="1" applyBorder="1" applyAlignment="1" applyProtection="1">
      <alignment horizontal="center" vertical="top" wrapText="1"/>
    </xf>
    <xf numFmtId="167" fontId="29" fillId="19" borderId="8" xfId="2" applyFont="1" applyFill="1" applyBorder="1" applyAlignment="1" applyProtection="1">
      <alignment horizontal="center" vertical="top" wrapText="1"/>
    </xf>
    <xf numFmtId="0" fontId="22" fillId="14" borderId="8" xfId="0" applyFont="1" applyFill="1" applyBorder="1" applyAlignment="1">
      <alignment horizontal="center" vertical="center"/>
    </xf>
    <xf numFmtId="3" fontId="30" fillId="20" borderId="16" xfId="1" applyNumberFormat="1" applyFont="1" applyFill="1" applyBorder="1" applyAlignment="1" applyProtection="1">
      <alignment horizontal="right" vertical="center"/>
    </xf>
    <xf numFmtId="3" fontId="30" fillId="20" borderId="16" xfId="1" applyNumberFormat="1" applyFont="1" applyFill="1" applyBorder="1" applyAlignment="1" applyProtection="1">
      <alignment horizontal="center" vertical="center"/>
    </xf>
    <xf numFmtId="3" fontId="30" fillId="21" borderId="17" xfId="1" applyNumberFormat="1" applyFont="1" applyFill="1" applyBorder="1" applyAlignment="1" applyProtection="1">
      <alignment horizontal="right" vertical="center"/>
    </xf>
    <xf numFmtId="3" fontId="30" fillId="21" borderId="17" xfId="1" applyNumberFormat="1" applyFont="1" applyFill="1" applyBorder="1" applyAlignment="1" applyProtection="1">
      <alignment horizontal="center" vertical="center"/>
    </xf>
    <xf numFmtId="3" fontId="30" fillId="20" borderId="17" xfId="1" applyNumberFormat="1" applyFont="1" applyFill="1" applyBorder="1" applyAlignment="1" applyProtection="1">
      <alignment horizontal="right" vertical="center"/>
    </xf>
    <xf numFmtId="3" fontId="30" fillId="20" borderId="17" xfId="1" applyNumberFormat="1" applyFont="1" applyFill="1" applyBorder="1" applyAlignment="1" applyProtection="1">
      <alignment horizontal="center" vertical="center"/>
    </xf>
    <xf numFmtId="166" fontId="22" fillId="16" borderId="0" xfId="0" applyNumberFormat="1" applyFont="1" applyFill="1" applyBorder="1" applyAlignment="1">
      <alignment horizontal="center" vertical="center"/>
    </xf>
    <xf numFmtId="166" fontId="22" fillId="15" borderId="0" xfId="0" applyNumberFormat="1" applyFont="1" applyFill="1" applyBorder="1" applyAlignment="1">
      <alignment horizontal="center" vertical="center"/>
    </xf>
    <xf numFmtId="1" fontId="22" fillId="15" borderId="0" xfId="0" applyNumberFormat="1" applyFont="1" applyFill="1" applyBorder="1" applyAlignment="1">
      <alignment horizontal="center" vertical="center"/>
    </xf>
    <xf numFmtId="1" fontId="22" fillId="16" borderId="0" xfId="0" applyNumberFormat="1" applyFont="1" applyFill="1" applyBorder="1" applyAlignment="1">
      <alignment horizontal="center" vertical="center"/>
    </xf>
    <xf numFmtId="0" fontId="22" fillId="14" borderId="8" xfId="0" applyFont="1" applyFill="1" applyBorder="1" applyAlignment="1">
      <alignment horizontal="center" vertical="top"/>
    </xf>
    <xf numFmtId="0" fontId="31" fillId="0" borderId="0" xfId="0" applyFont="1" applyAlignment="1">
      <alignment vertical="center"/>
    </xf>
    <xf numFmtId="0" fontId="0" fillId="3" borderId="2" xfId="0" applyFill="1" applyBorder="1" applyAlignment="1">
      <alignment horizontal="center" vertical="center"/>
    </xf>
    <xf numFmtId="0" fontId="0" fillId="3" borderId="2" xfId="0" applyFill="1" applyBorder="1" applyAlignment="1">
      <alignment horizontal="center"/>
    </xf>
    <xf numFmtId="0" fontId="0" fillId="3" borderId="4" xfId="0" applyFill="1" applyBorder="1" applyAlignment="1">
      <alignment horizontal="center" vertical="center"/>
    </xf>
    <xf numFmtId="0" fontId="0" fillId="3" borderId="4"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34" fillId="5" borderId="0" xfId="0" applyFont="1" applyFill="1"/>
    <xf numFmtId="0" fontId="0" fillId="0" borderId="0" xfId="0" applyFont="1" applyFill="1" applyBorder="1"/>
    <xf numFmtId="0" fontId="2" fillId="0" borderId="0" xfId="0" applyFont="1" applyFill="1" applyBorder="1" applyAlignment="1">
      <alignment horizontal="center"/>
    </xf>
    <xf numFmtId="164" fontId="0" fillId="5" borderId="0" xfId="0" applyNumberFormat="1" applyFill="1" applyBorder="1"/>
    <xf numFmtId="0" fontId="0" fillId="23" borderId="0" xfId="0" applyFill="1"/>
    <xf numFmtId="0" fontId="0" fillId="23" borderId="0" xfId="0" applyFill="1" applyAlignment="1">
      <alignment horizontal="right"/>
    </xf>
    <xf numFmtId="0" fontId="0" fillId="5" borderId="0" xfId="0" applyFill="1" applyProtection="1">
      <protection locked="0"/>
    </xf>
    <xf numFmtId="0" fontId="0" fillId="24" borderId="0" xfId="0" applyFill="1"/>
    <xf numFmtId="0" fontId="36" fillId="24" borderId="2" xfId="0" applyFont="1" applyFill="1" applyBorder="1" applyAlignment="1">
      <alignment horizontal="left" vertical="center"/>
    </xf>
    <xf numFmtId="0" fontId="36" fillId="24" borderId="0" xfId="0" applyFont="1" applyFill="1"/>
    <xf numFmtId="169" fontId="39" fillId="24" borderId="20" xfId="4" applyNumberFormat="1" applyFont="1" applyFill="1" applyBorder="1" applyAlignment="1">
      <alignment horizontal="center" vertical="center"/>
    </xf>
    <xf numFmtId="168" fontId="40" fillId="24" borderId="20" xfId="4" applyNumberFormat="1" applyFont="1" applyFill="1" applyBorder="1" applyAlignment="1">
      <alignment horizontal="center" vertical="center"/>
    </xf>
    <xf numFmtId="2" fontId="40" fillId="24" borderId="20" xfId="4" applyNumberFormat="1" applyFont="1" applyFill="1" applyBorder="1" applyAlignment="1">
      <alignment horizontal="center" vertical="center"/>
    </xf>
    <xf numFmtId="2" fontId="41" fillId="24" borderId="20" xfId="4" applyNumberFormat="1" applyFont="1" applyFill="1" applyBorder="1" applyAlignment="1">
      <alignment horizontal="center" vertical="center"/>
    </xf>
    <xf numFmtId="0" fontId="12" fillId="24" borderId="20" xfId="0" applyFont="1" applyFill="1" applyBorder="1" applyAlignment="1">
      <alignment horizontal="center" vertical="center"/>
    </xf>
    <xf numFmtId="0" fontId="42" fillId="7" borderId="20" xfId="0" applyFont="1" applyFill="1" applyBorder="1" applyAlignment="1">
      <alignment horizontal="center" vertical="center" wrapText="1"/>
    </xf>
    <xf numFmtId="0" fontId="42" fillId="7" borderId="20" xfId="0" applyFont="1" applyFill="1" applyBorder="1" applyAlignment="1">
      <alignment horizontal="center" vertical="center"/>
    </xf>
    <xf numFmtId="0" fontId="12" fillId="24" borderId="20" xfId="0" applyNumberFormat="1" applyFont="1" applyFill="1" applyBorder="1" applyAlignment="1">
      <alignment horizontal="center" vertical="center"/>
    </xf>
    <xf numFmtId="2" fontId="41" fillId="24" borderId="20" xfId="4" applyNumberFormat="1" applyFont="1" applyFill="1" applyBorder="1" applyAlignment="1">
      <alignment horizontal="center" vertical="center" wrapText="1"/>
    </xf>
    <xf numFmtId="2" fontId="40" fillId="24" borderId="20" xfId="4" applyNumberFormat="1" applyFont="1" applyFill="1" applyBorder="1" applyAlignment="1">
      <alignment horizontal="center" vertical="center" wrapText="1"/>
    </xf>
    <xf numFmtId="0" fontId="15" fillId="24" borderId="0" xfId="0" applyFont="1" applyFill="1"/>
    <xf numFmtId="0" fontId="36" fillId="24" borderId="20"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50" fillId="24" borderId="20" xfId="0" applyFont="1" applyFill="1" applyBorder="1" applyAlignment="1">
      <alignment horizontal="center" vertical="center" wrapText="1"/>
    </xf>
    <xf numFmtId="0" fontId="0" fillId="5" borderId="0" xfId="0" applyFill="1" applyBorder="1"/>
    <xf numFmtId="0" fontId="1" fillId="5" borderId="0" xfId="0" applyFont="1" applyFill="1" applyBorder="1" applyAlignment="1">
      <alignment vertical="center"/>
    </xf>
    <xf numFmtId="0" fontId="1" fillId="5" borderId="0" xfId="0" applyFont="1" applyFill="1" applyBorder="1" applyAlignment="1">
      <alignment horizontal="center" vertical="center"/>
    </xf>
    <xf numFmtId="0" fontId="0" fillId="5" borderId="0" xfId="0" applyFill="1" applyBorder="1" applyAlignment="1">
      <alignment vertical="center"/>
    </xf>
    <xf numFmtId="0" fontId="3" fillId="5" borderId="0" xfId="0" applyFont="1" applyFill="1" applyBorder="1" applyAlignment="1">
      <alignment vertical="center"/>
    </xf>
    <xf numFmtId="2" fontId="0" fillId="5" borderId="0" xfId="0" applyNumberFormat="1" applyFill="1" applyBorder="1" applyAlignment="1">
      <alignment horizontal="center" vertical="center"/>
    </xf>
    <xf numFmtId="0" fontId="0" fillId="5" borderId="0" xfId="0" applyFill="1" applyAlignment="1">
      <alignment vertical="center"/>
    </xf>
    <xf numFmtId="0" fontId="10" fillId="3" borderId="0" xfId="0" applyFont="1" applyFill="1" applyAlignment="1" applyProtection="1">
      <alignment horizontal="left"/>
      <protection locked="0"/>
    </xf>
    <xf numFmtId="0" fontId="13" fillId="5" borderId="0" xfId="0" applyFont="1" applyFill="1" applyBorder="1" applyAlignment="1">
      <alignment horizontal="center"/>
    </xf>
    <xf numFmtId="0" fontId="13" fillId="5" borderId="0" xfId="0" applyFont="1" applyFill="1" applyBorder="1" applyAlignment="1">
      <alignment horizontal="center" vertical="center"/>
    </xf>
    <xf numFmtId="164" fontId="0" fillId="23" borderId="0" xfId="0" applyNumberFormat="1" applyFill="1"/>
    <xf numFmtId="164" fontId="0" fillId="23" borderId="0" xfId="0" applyNumberFormat="1" applyFill="1" applyBorder="1"/>
    <xf numFmtId="0" fontId="0" fillId="7" borderId="2" xfId="0" applyFill="1" applyBorder="1" applyAlignment="1">
      <alignment horizontal="center"/>
    </xf>
    <xf numFmtId="0" fontId="0" fillId="7" borderId="2" xfId="0" applyFill="1" applyBorder="1" applyAlignment="1">
      <alignment horizontal="center"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9" fillId="10" borderId="8" xfId="0" applyFont="1" applyFill="1" applyBorder="1" applyAlignment="1">
      <alignment horizontal="center" vertical="center"/>
    </xf>
    <xf numFmtId="0" fontId="19" fillId="11" borderId="8"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22" borderId="18" xfId="0" applyFont="1" applyFill="1" applyBorder="1" applyAlignment="1">
      <alignment horizontal="center" vertical="center"/>
    </xf>
    <xf numFmtId="0" fontId="19" fillId="22" borderId="19" xfId="0" applyFont="1" applyFill="1" applyBorder="1" applyAlignment="1">
      <alignment horizontal="center" vertical="center"/>
    </xf>
    <xf numFmtId="0" fontId="22" fillId="14" borderId="6" xfId="0" applyFont="1" applyFill="1" applyBorder="1" applyAlignment="1">
      <alignment horizontal="center" vertical="center" wrapText="1"/>
    </xf>
    <xf numFmtId="0" fontId="22" fillId="14" borderId="9" xfId="0" applyFont="1" applyFill="1" applyBorder="1" applyAlignment="1">
      <alignment horizontal="center" vertical="center" wrapText="1"/>
    </xf>
    <xf numFmtId="0" fontId="22" fillId="14" borderId="7" xfId="0" applyFont="1" applyFill="1" applyBorder="1" applyAlignment="1">
      <alignment horizontal="center" vertical="center" wrapText="1"/>
    </xf>
    <xf numFmtId="167" fontId="27" fillId="19" borderId="13" xfId="3" applyFont="1" applyFill="1" applyBorder="1" applyAlignment="1" applyProtection="1">
      <alignment horizontal="center" vertical="center" wrapText="1"/>
    </xf>
    <xf numFmtId="167" fontId="27" fillId="19" borderId="14" xfId="3" applyFont="1" applyFill="1" applyBorder="1" applyAlignment="1" applyProtection="1">
      <alignment horizontal="center" vertical="center" wrapText="1"/>
    </xf>
    <xf numFmtId="167" fontId="27" fillId="19" borderId="15" xfId="3" applyFont="1" applyFill="1" applyBorder="1" applyAlignment="1" applyProtection="1">
      <alignment horizontal="center" vertical="center" wrapText="1"/>
    </xf>
    <xf numFmtId="0" fontId="22" fillId="14" borderId="6" xfId="0" applyFont="1" applyFill="1" applyBorder="1" applyAlignment="1">
      <alignment horizontal="center" vertical="center"/>
    </xf>
    <xf numFmtId="0" fontId="22" fillId="14" borderId="9" xfId="0" applyFont="1" applyFill="1" applyBorder="1" applyAlignment="1">
      <alignment horizontal="center" vertical="center"/>
    </xf>
    <xf numFmtId="0" fontId="22" fillId="14" borderId="7" xfId="0" applyFont="1" applyFill="1" applyBorder="1" applyAlignment="1">
      <alignment horizontal="center" vertical="center"/>
    </xf>
    <xf numFmtId="0" fontId="22" fillId="14" borderId="6" xfId="0" applyFont="1" applyFill="1" applyBorder="1" applyAlignment="1">
      <alignment horizontal="center" vertical="top"/>
    </xf>
    <xf numFmtId="0" fontId="22" fillId="14" borderId="9" xfId="0" applyFont="1" applyFill="1" applyBorder="1" applyAlignment="1">
      <alignment horizontal="center" vertical="top"/>
    </xf>
    <xf numFmtId="0" fontId="22" fillId="14" borderId="7" xfId="0" applyFont="1" applyFill="1" applyBorder="1" applyAlignment="1">
      <alignment horizontal="center" vertical="top"/>
    </xf>
    <xf numFmtId="0" fontId="19" fillId="11" borderId="8" xfId="0" applyFont="1" applyFill="1" applyBorder="1" applyAlignment="1">
      <alignment horizontal="center" vertical="center"/>
    </xf>
    <xf numFmtId="0" fontId="21" fillId="14" borderId="9" xfId="0" applyFont="1" applyFill="1" applyBorder="1" applyAlignment="1">
      <alignment horizontal="center" vertical="center" wrapText="1"/>
    </xf>
    <xf numFmtId="0" fontId="21" fillId="14" borderId="7" xfId="0" applyFont="1" applyFill="1" applyBorder="1" applyAlignment="1">
      <alignment horizontal="center" vertical="center" wrapText="1"/>
    </xf>
    <xf numFmtId="0" fontId="16" fillId="8" borderId="5" xfId="0" applyFont="1" applyFill="1" applyBorder="1" applyAlignment="1">
      <alignment horizontal="center"/>
    </xf>
    <xf numFmtId="0" fontId="16" fillId="8" borderId="0" xfId="0" applyFont="1" applyFill="1" applyBorder="1" applyAlignment="1">
      <alignment horizontal="center"/>
    </xf>
    <xf numFmtId="0" fontId="17" fillId="9" borderId="5" xfId="0" applyFont="1" applyFill="1" applyBorder="1" applyAlignment="1">
      <alignment horizontal="center" vertical="center"/>
    </xf>
    <xf numFmtId="0" fontId="17" fillId="9" borderId="0" xfId="0" applyFont="1" applyFill="1" applyBorder="1" applyAlignment="1">
      <alignment horizontal="center" vertical="center"/>
    </xf>
    <xf numFmtId="0" fontId="21" fillId="14" borderId="8"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35" fillId="24" borderId="0" xfId="0" applyFont="1" applyFill="1" applyBorder="1" applyAlignment="1">
      <alignment horizontal="center" vertical="center"/>
    </xf>
    <xf numFmtId="0" fontId="36" fillId="24" borderId="2" xfId="0" applyFont="1" applyFill="1" applyBorder="1" applyAlignment="1">
      <alignment horizontal="left" vertical="center"/>
    </xf>
    <xf numFmtId="0" fontId="37" fillId="24" borderId="2" xfId="0" applyFont="1" applyFill="1" applyBorder="1" applyAlignment="1">
      <alignment horizontal="right" vertical="center"/>
    </xf>
    <xf numFmtId="0" fontId="36" fillId="24" borderId="2" xfId="0" applyFont="1" applyFill="1" applyBorder="1" applyAlignment="1">
      <alignment horizontal="right" vertical="center"/>
    </xf>
    <xf numFmtId="168" fontId="38" fillId="24" borderId="20" xfId="4" applyNumberFormat="1" applyFont="1" applyFill="1" applyBorder="1" applyAlignment="1">
      <alignment horizontal="center" vertical="center"/>
    </xf>
    <xf numFmtId="2" fontId="39" fillId="24" borderId="20" xfId="4" applyNumberFormat="1" applyFont="1" applyFill="1" applyBorder="1" applyAlignment="1">
      <alignment horizontal="center" vertical="center"/>
    </xf>
    <xf numFmtId="2" fontId="38" fillId="24" borderId="20" xfId="4" applyNumberFormat="1" applyFont="1" applyFill="1" applyBorder="1" applyAlignment="1">
      <alignment horizontal="center" vertical="center"/>
    </xf>
    <xf numFmtId="169" fontId="39" fillId="24" borderId="21" xfId="4" applyNumberFormat="1" applyFont="1" applyFill="1" applyBorder="1" applyAlignment="1">
      <alignment horizontal="center" vertical="center"/>
    </xf>
    <xf numFmtId="169" fontId="39" fillId="24" borderId="22" xfId="4" applyNumberFormat="1" applyFont="1" applyFill="1" applyBorder="1" applyAlignment="1">
      <alignment horizontal="center" vertical="center"/>
    </xf>
    <xf numFmtId="0" fontId="44" fillId="24" borderId="0" xfId="0" applyFont="1" applyFill="1" applyBorder="1" applyAlignment="1">
      <alignment horizontal="left" vertical="center"/>
    </xf>
    <xf numFmtId="0" fontId="15" fillId="24" borderId="0" xfId="0" applyFont="1" applyFill="1" applyAlignment="1">
      <alignment horizontal="left" vertical="center" wrapText="1"/>
    </xf>
    <xf numFmtId="0" fontId="15" fillId="24" borderId="0" xfId="0" applyFont="1" applyFill="1" applyAlignment="1">
      <alignment horizontal="left" vertical="center"/>
    </xf>
    <xf numFmtId="0" fontId="36" fillId="24" borderId="20" xfId="0" applyFont="1" applyFill="1" applyBorder="1" applyAlignment="1">
      <alignment horizontal="center" vertical="center" wrapText="1"/>
    </xf>
    <xf numFmtId="0" fontId="51" fillId="24" borderId="0" xfId="0" applyFont="1" applyFill="1" applyAlignment="1">
      <alignment horizontal="left" vertical="center" wrapText="1"/>
    </xf>
  </cellXfs>
  <cellStyles count="5">
    <cellStyle name="Comma" xfId="1" builtinId="3"/>
    <cellStyle name="Normal" xfId="0" builtinId="0"/>
    <cellStyle name="Normal_BANDV1 2" xfId="2"/>
    <cellStyle name="Normal_HK SPI (PT &amp; zone) (30 Apr 2003)_Band-R" xfId="3"/>
    <cellStyle name="常规 4" xfId="4"/>
  </cellStyles>
  <dxfs count="0"/>
  <tableStyles count="0" defaultTableStyle="TableStyleMedium2" defaultPivotStyle="PivotStyleLight16"/>
  <colors>
    <mruColors>
      <color rgb="FFB3F96D"/>
      <color rgb="FFF0E68C"/>
      <color rgb="FFDAA520"/>
      <color rgb="FFD3A551"/>
      <color rgb="FFDE9400"/>
      <color rgb="FFFFC247"/>
      <color rgb="FFCF9C41"/>
      <color rgb="FFFFFF99"/>
      <color rgb="FFC89432"/>
      <color rgb="FFF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612321</xdr:colOff>
      <xdr:row>2</xdr:row>
      <xdr:rowOff>68037</xdr:rowOff>
    </xdr:from>
    <xdr:to>
      <xdr:col>5</xdr:col>
      <xdr:colOff>144576</xdr:colOff>
      <xdr:row>2</xdr:row>
      <xdr:rowOff>161585</xdr:rowOff>
    </xdr:to>
    <xdr:sp macro="" textlink="">
      <xdr:nvSpPr>
        <xdr:cNvPr id="2" name="Right Arrow 1"/>
        <xdr:cNvSpPr/>
      </xdr:nvSpPr>
      <xdr:spPr>
        <a:xfrm>
          <a:off x="2763950" y="399711"/>
          <a:ext cx="1122590" cy="93548"/>
        </a:xfrm>
        <a:prstGeom prst="rightArrow">
          <a:avLst/>
        </a:prstGeom>
        <a:solidFill>
          <a:srgbClr val="D3A551"/>
        </a:solidFill>
        <a:ln>
          <a:solidFill>
            <a:srgbClr val="DAA52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DE94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1</xdr:col>
      <xdr:colOff>95250</xdr:colOff>
      <xdr:row>5</xdr:row>
      <xdr:rowOff>85725</xdr:rowOff>
    </xdr:to>
    <xdr:pic>
      <xdr:nvPicPr>
        <xdr:cNvPr id="2" name="图片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675"/>
          <a:ext cx="1047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tabSelected="1" zoomScale="112" zoomScaleNormal="112" workbookViewId="0">
      <selection activeCell="H3" sqref="H3:J3"/>
    </sheetView>
  </sheetViews>
  <sheetFormatPr defaultRowHeight="14.25"/>
  <cols>
    <col min="1" max="1" width="17.375" style="1" customWidth="1"/>
    <col min="2" max="2" width="7.375" style="1" customWidth="1"/>
    <col min="3" max="3" width="3.5" style="1" customWidth="1"/>
    <col min="4" max="4" width="15" style="1" customWidth="1"/>
    <col min="5" max="5" width="5.875" style="1" customWidth="1"/>
    <col min="6" max="6" width="3.5" style="1" customWidth="1"/>
    <col min="7" max="7" width="17.625" style="1" customWidth="1"/>
    <col min="8" max="8" width="5.875" style="1" customWidth="1"/>
    <col min="9" max="9" width="3.125" style="1" customWidth="1"/>
    <col min="10" max="10" width="10.625" style="1" customWidth="1"/>
    <col min="11" max="11" width="7.375" style="1" customWidth="1"/>
    <col min="12" max="12" width="3.5" style="1" customWidth="1"/>
    <col min="13" max="13" width="15.875" style="1" customWidth="1"/>
    <col min="14" max="14" width="5.875" style="1" customWidth="1"/>
    <col min="15" max="15" width="3.5" style="1" customWidth="1"/>
    <col min="16" max="16" width="16.25" style="1" customWidth="1"/>
    <col min="17" max="17" width="5.875" style="1" customWidth="1"/>
    <col min="18" max="16384" width="9" style="1"/>
  </cols>
  <sheetData>
    <row r="1" spans="1:18" ht="20.25">
      <c r="A1" s="17"/>
      <c r="B1" s="17"/>
      <c r="C1" s="17"/>
      <c r="D1" s="18"/>
      <c r="E1" s="43" t="s">
        <v>208</v>
      </c>
      <c r="F1" s="17"/>
      <c r="G1" s="17"/>
      <c r="H1" s="17"/>
      <c r="I1" s="43"/>
      <c r="J1" s="48" t="s">
        <v>204</v>
      </c>
      <c r="K1" s="49">
        <v>6.5839999999999996</v>
      </c>
      <c r="L1" s="17"/>
      <c r="M1" s="18"/>
      <c r="N1" s="17"/>
      <c r="O1" s="17"/>
      <c r="P1" s="17"/>
      <c r="Q1" s="17"/>
    </row>
    <row r="2" spans="1:18" ht="6" customHeight="1">
      <c r="A2" s="17"/>
      <c r="B2" s="17"/>
      <c r="C2" s="17"/>
      <c r="D2" s="18"/>
      <c r="E2" s="17"/>
      <c r="F2" s="17"/>
      <c r="G2" s="17"/>
      <c r="H2" s="17"/>
      <c r="I2" s="17"/>
      <c r="J2" s="17"/>
      <c r="K2" s="17"/>
      <c r="L2" s="17"/>
      <c r="M2" s="18"/>
      <c r="N2" s="17"/>
      <c r="O2" s="17"/>
      <c r="P2" s="17"/>
      <c r="Q2" s="17"/>
    </row>
    <row r="3" spans="1:18" ht="15">
      <c r="A3" s="42" t="s">
        <v>203</v>
      </c>
      <c r="B3" s="17"/>
      <c r="C3" s="17"/>
      <c r="D3" s="17"/>
      <c r="E3" s="17"/>
      <c r="F3" s="17"/>
      <c r="G3" s="21" t="s">
        <v>202</v>
      </c>
      <c r="H3" s="130" t="s">
        <v>199</v>
      </c>
      <c r="I3" s="130"/>
      <c r="J3" s="130"/>
      <c r="K3" s="48">
        <f>INDEX(Data!$B$8:$B$42,MATCH($H$3,Data!$A$8:$A$42,0))</f>
        <v>1420</v>
      </c>
      <c r="L3" s="47"/>
      <c r="M3" s="17"/>
      <c r="N3" s="17"/>
      <c r="O3" s="17"/>
      <c r="P3" s="17"/>
      <c r="Q3" s="17"/>
    </row>
    <row r="4" spans="1:18" ht="6" customHeight="1">
      <c r="A4" s="17"/>
      <c r="B4" s="17"/>
      <c r="C4" s="17"/>
      <c r="D4" s="17"/>
      <c r="E4" s="17"/>
      <c r="F4" s="17"/>
      <c r="G4" s="17"/>
      <c r="H4" s="17"/>
      <c r="I4" s="17"/>
      <c r="J4" s="17"/>
      <c r="K4" s="17"/>
      <c r="L4" s="17"/>
      <c r="M4" s="17"/>
      <c r="N4" s="17"/>
      <c r="O4" s="17"/>
      <c r="P4" s="17"/>
      <c r="Q4" s="17"/>
    </row>
    <row r="5" spans="1:18" ht="14.25" customHeight="1">
      <c r="A5" s="105"/>
      <c r="B5" s="17"/>
      <c r="C5" s="17"/>
      <c r="D5" s="17" t="s">
        <v>354</v>
      </c>
      <c r="E5" s="17"/>
      <c r="F5" s="17"/>
      <c r="G5" s="17"/>
      <c r="H5" s="17"/>
      <c r="I5" s="17"/>
      <c r="J5" s="17"/>
      <c r="K5" s="17"/>
      <c r="L5" s="17"/>
      <c r="M5" s="17"/>
      <c r="N5" s="17"/>
      <c r="O5" s="17"/>
      <c r="P5" s="17"/>
      <c r="Q5" s="17"/>
    </row>
    <row r="6" spans="1:18" ht="21.75" customHeight="1">
      <c r="A6" s="17"/>
      <c r="B6" s="103"/>
      <c r="C6" s="103"/>
      <c r="D6" s="103"/>
      <c r="E6" s="103"/>
      <c r="F6" s="103"/>
      <c r="G6" s="104" t="s">
        <v>518</v>
      </c>
      <c r="H6" s="133">
        <f>((IF(K3&lt;300,Data!E6+2*Data!F6,IF(K3&lt;400,Data!E6+3*Data!F6,IF(K3&lt;500,Data!$E$6+4*Data!$F$6,IF(K3&lt;600,Data!$E$6+5*Data!$F$6,IF(K3&lt;700,Data!$E$6+6*Data!$F$6,IF(K3&lt;800,Data!$E$6+7*Data!$F$6,IF(K3&lt;900,Data!$E$6+8*Data!$F$6,IF(K3&lt;1000,Data!$E$6+9*Data!$F$6,IF(K3&lt;1100,Data!$E$6+10*Data!$F$6,IF(K3&lt;1200,Data!$E$6+11*Data!$F$6,IF(K3&lt;1300,Data!$E$6+12*Data!$F$6,IF(K3&lt;1400,Data!$E$6+13*Data!$F$6,IF(K3&lt;1500,Data!$E$6+14*Data!$F$6,IF(K3&lt;1600,Data!$E$6+15*Data!$F$6,IF(K3&lt;1700,Data!$E$6+16*Data!$F$6,IF(K3&lt;1800,Data!$E$6+17*Data!$F$6,0)))))))))))))))))+8)/K1</f>
        <v>35.844471445929528</v>
      </c>
      <c r="I6" s="133"/>
      <c r="J6" s="17"/>
      <c r="K6" s="17"/>
      <c r="L6" s="17"/>
      <c r="M6" s="17"/>
      <c r="N6" s="17"/>
      <c r="O6" s="17"/>
      <c r="P6" s="17"/>
      <c r="Q6" s="17"/>
    </row>
    <row r="7" spans="1:18" ht="16.5" customHeight="1">
      <c r="A7" s="17"/>
      <c r="B7" s="103"/>
      <c r="C7" s="103"/>
      <c r="D7" s="103"/>
      <c r="E7" s="103"/>
      <c r="F7" s="103"/>
      <c r="G7" s="104" t="s">
        <v>519</v>
      </c>
      <c r="H7" s="133">
        <f>(IF(K3&lt;500,Data!K6,IF(K3&lt;1000,Data!K6+1*Data!L6,IF(K3&lt;1500,Data!K6+2*Data!L6,IF(K3&lt;2000,Data!K6+3*Data!L6,IF(K3&lt;2500,Data!K6+4*Data!L6,IF(K3&lt;3000,Data!K6+5*Data!L6,IF(K3&lt;3500,Data!K6+6*Data!L6,0)))))))+8)/K1</f>
        <v>30.832320777642771</v>
      </c>
      <c r="I7" s="133"/>
      <c r="J7" s="17"/>
      <c r="K7" s="17"/>
      <c r="L7" s="17"/>
      <c r="M7" s="105"/>
      <c r="N7" s="17"/>
      <c r="O7" s="17"/>
      <c r="P7" s="17"/>
      <c r="Q7" s="17"/>
      <c r="R7" s="1">
        <f>138.95+7+26.78</f>
        <v>172.73</v>
      </c>
    </row>
    <row r="8" spans="1:18" ht="16.5" customHeight="1">
      <c r="A8" s="17"/>
      <c r="B8" s="103"/>
      <c r="C8" s="103"/>
      <c r="D8" s="103"/>
      <c r="E8" s="103"/>
      <c r="F8" s="103"/>
      <c r="G8" s="104" t="s">
        <v>515</v>
      </c>
      <c r="H8" s="134">
        <f>(IF(K3&lt;500,顺丰国际特惠!F9,IF(K3&lt;1000,顺丰国际特惠!F10,IF(K3&lt;1500,顺丰国际特惠!F11,IF(K3&lt;2000,顺丰国际特惠!F12,IF(K3&lt;2500,顺丰国际特惠!F13,IF(K3&lt;3000,Data!K6+5*Data!L6,IF(K3&lt;3500,Data!K6+6*Data!L6,0))))))))/K1</f>
        <v>26.12393681652491</v>
      </c>
      <c r="I8" s="134"/>
      <c r="J8" s="17"/>
      <c r="K8" s="17"/>
      <c r="L8" s="17"/>
      <c r="M8" s="17"/>
      <c r="N8" s="17"/>
      <c r="O8" s="17"/>
      <c r="P8" s="17"/>
      <c r="Q8" s="17"/>
    </row>
    <row r="9" spans="1:18" ht="16.5" hidden="1" customHeight="1">
      <c r="A9" s="17"/>
      <c r="B9" s="103"/>
      <c r="C9" s="103"/>
      <c r="D9" s="103"/>
      <c r="E9" s="103"/>
      <c r="F9" s="103"/>
      <c r="G9" s="104" t="s">
        <v>516</v>
      </c>
      <c r="H9" s="134">
        <f>(IF(K3&lt;300,顺丰小包!G11*0.3,IF(K3&lt;400,顺丰小包!G11*0.4,IF(K3&lt;500,顺丰小包!G11*0.5,IF(K3&lt;600,顺丰小包!G11*0.6,IF(K3&lt;700,顺丰小包!G11*0.7,IF(K3&lt;800,顺丰小包!G11*0.8,IF(K3&lt;900,顺丰小包!G11*0.9,IF(K3&lt;1000,顺丰小包!G11*1,IF(K3&lt;1100,顺丰小包!G11*1.1,IF(K3&lt;1200,顺丰小包!G11*1.2,IF(K3&lt;1300,顺丰小包!G11*1.3,IF(K3&lt;1400,顺丰小包!G11*1.4,IF(K3&lt;1500,顺丰小包!G11*1.5,IF(K3&lt;1600,顺丰小包!G11*1.6,IF(K3&lt;1700,顺丰小包!G11*1.7,IF(K3&lt;1800,顺丰小包!G11*1.8,0))))))))))))))))+顺丰小包!H11)/K1</f>
        <v>24.377278250303767</v>
      </c>
      <c r="I9" s="134"/>
      <c r="J9" s="17"/>
      <c r="K9" s="105"/>
      <c r="L9" s="17"/>
      <c r="M9" s="17"/>
      <c r="N9" s="17"/>
      <c r="O9" s="17"/>
      <c r="P9" s="17"/>
      <c r="Q9" s="17"/>
    </row>
    <row r="10" spans="1:18" ht="16.5" hidden="1" customHeight="1">
      <c r="A10" s="17"/>
      <c r="B10" s="103"/>
      <c r="C10" s="103"/>
      <c r="D10" s="103"/>
      <c r="E10" s="103"/>
      <c r="F10" s="103"/>
      <c r="G10" s="104" t="s">
        <v>517</v>
      </c>
      <c r="H10" s="134">
        <f>(IF(K3&lt;300,顺丰小包!E11*0.3,IF(K3&lt;400,顺丰小包!E11*0.4,IF(K3&lt;500,顺丰小包!E11*0.5,IF(K3&lt;600,顺丰小包!E11*0.6,IF(K3&lt;700,顺丰小包!E11*0.7,IF(K3&lt;800,顺丰小包!E11*0.8,IF(K3&lt;900,顺丰小包!E11*0.9,IF(K3&lt;1000,顺丰小包!E11*1,IF(K3&lt;1100,顺丰小包!E11*1.1,IF(K3&lt;1200,顺丰小包!E11*1.2,IF(K3&lt;1300,顺丰小包!E11*1.3,IF(K3&lt;1400,顺丰小包!E11*1.4,IF(K3&lt;1500,顺丰小包!E11*1.5,IF(K3&lt;1600,顺丰小包!E11*1.6,IF(K3&lt;1700,顺丰小包!E11*1.7,IF(K3&lt;1800,顺丰小包!E11*1.8,0))))))))))))))))+顺丰小包!F11)/K1</f>
        <v>27.718712029161605</v>
      </c>
      <c r="I10" s="134"/>
      <c r="J10" s="17"/>
      <c r="K10" s="17"/>
      <c r="L10" s="17"/>
      <c r="M10" s="17"/>
      <c r="N10" s="17"/>
      <c r="O10" s="17"/>
      <c r="P10" s="17"/>
      <c r="Q10" s="17"/>
    </row>
    <row r="11" spans="1:18" ht="18.75" customHeight="1">
      <c r="A11" s="17"/>
      <c r="B11" s="17"/>
      <c r="C11" s="17"/>
      <c r="D11" s="17"/>
      <c r="E11" s="17"/>
      <c r="F11" s="17"/>
      <c r="G11" s="21"/>
      <c r="H11" s="102"/>
      <c r="I11" s="102"/>
      <c r="J11" s="17"/>
      <c r="K11" s="17"/>
      <c r="L11" s="17"/>
      <c r="M11" s="17"/>
      <c r="N11" s="17"/>
      <c r="O11" s="17"/>
      <c r="P11" s="17"/>
      <c r="Q11" s="17"/>
    </row>
    <row r="12" spans="1:18" ht="18.75" customHeight="1">
      <c r="A12" s="99" t="s">
        <v>355</v>
      </c>
      <c r="B12" s="17"/>
      <c r="C12" s="17"/>
      <c r="D12" s="17"/>
      <c r="E12" s="17"/>
      <c r="F12" s="17"/>
      <c r="G12" s="21"/>
      <c r="H12" s="102"/>
      <c r="I12" s="102"/>
      <c r="J12" s="17"/>
      <c r="K12" s="17"/>
      <c r="L12" s="17"/>
      <c r="M12" s="17"/>
      <c r="N12" s="17"/>
      <c r="O12" s="17"/>
      <c r="P12" s="17"/>
      <c r="Q12" s="17"/>
    </row>
    <row r="13" spans="1:18" ht="18.75" customHeight="1">
      <c r="A13" s="17" t="s">
        <v>520</v>
      </c>
      <c r="B13" s="17"/>
      <c r="C13" s="17"/>
      <c r="D13" s="17"/>
      <c r="E13" s="17"/>
      <c r="F13" s="17"/>
      <c r="G13" s="21"/>
      <c r="H13" s="102"/>
      <c r="I13" s="102"/>
      <c r="J13" s="17"/>
      <c r="K13" s="17"/>
      <c r="L13" s="17"/>
      <c r="M13" s="17"/>
      <c r="N13" s="17"/>
      <c r="O13" s="17"/>
      <c r="P13" s="17"/>
      <c r="Q13" s="17"/>
    </row>
    <row r="14" spans="1:18" ht="15" customHeight="1">
      <c r="A14" s="17" t="s">
        <v>521</v>
      </c>
      <c r="B14" s="17"/>
      <c r="C14" s="17"/>
      <c r="D14" s="17"/>
      <c r="E14" s="17"/>
      <c r="F14" s="17"/>
      <c r="G14" s="21"/>
      <c r="H14" s="102"/>
      <c r="I14" s="102"/>
      <c r="J14" s="17"/>
      <c r="K14" s="17"/>
      <c r="L14" s="17"/>
      <c r="M14" s="17"/>
      <c r="N14" s="17"/>
      <c r="O14" s="17"/>
      <c r="P14" s="17"/>
      <c r="Q14" s="17"/>
    </row>
    <row r="15" spans="1:18" ht="15" customHeight="1">
      <c r="A15" s="17" t="s">
        <v>522</v>
      </c>
      <c r="B15" s="17"/>
      <c r="C15" s="17"/>
      <c r="D15" s="17"/>
      <c r="E15" s="17"/>
      <c r="F15" s="17"/>
      <c r="G15" s="21"/>
      <c r="H15" s="102"/>
      <c r="I15" s="102"/>
      <c r="J15" s="17"/>
      <c r="K15" s="17"/>
      <c r="L15" s="17"/>
      <c r="M15" s="17"/>
      <c r="N15" s="17"/>
      <c r="O15" s="17"/>
      <c r="P15" s="17"/>
      <c r="Q15" s="17"/>
    </row>
    <row r="16" spans="1:18" ht="10.5" customHeight="1">
      <c r="A16" s="17"/>
      <c r="B16" s="17"/>
      <c r="C16" s="17"/>
      <c r="D16" s="17"/>
      <c r="E16" s="17"/>
      <c r="F16" s="17"/>
      <c r="G16" s="21"/>
      <c r="H16" s="102"/>
      <c r="I16" s="102"/>
      <c r="J16" s="17"/>
      <c r="K16" s="17"/>
      <c r="L16" s="17"/>
      <c r="M16" s="17"/>
      <c r="N16" s="17"/>
      <c r="O16" s="17"/>
      <c r="P16" s="17"/>
      <c r="Q16" s="17"/>
    </row>
    <row r="17" spans="1:17" ht="15.75" customHeight="1">
      <c r="A17" s="17" t="s">
        <v>523</v>
      </c>
      <c r="B17" s="17"/>
      <c r="C17" s="17"/>
      <c r="D17" s="17"/>
      <c r="E17" s="17"/>
      <c r="F17" s="17"/>
      <c r="G17" s="21"/>
      <c r="H17" s="102"/>
      <c r="I17" s="102"/>
      <c r="J17" s="17"/>
      <c r="K17" s="17"/>
      <c r="L17" s="17"/>
      <c r="M17" s="17"/>
      <c r="N17" s="17"/>
      <c r="O17" s="17"/>
      <c r="P17" s="17"/>
      <c r="Q17" s="17"/>
    </row>
    <row r="18" spans="1:17" ht="15" customHeight="1">
      <c r="A18" s="17" t="s">
        <v>524</v>
      </c>
      <c r="B18" s="17"/>
      <c r="C18" s="17"/>
      <c r="D18" s="17"/>
      <c r="E18" s="17"/>
      <c r="F18" s="17"/>
      <c r="G18" s="21"/>
      <c r="H18" s="102"/>
      <c r="I18" s="102"/>
      <c r="J18" s="17"/>
      <c r="K18" s="17"/>
      <c r="L18" s="17"/>
      <c r="M18" s="17"/>
      <c r="N18" s="17"/>
      <c r="O18" s="17"/>
      <c r="P18" s="17"/>
      <c r="Q18" s="17"/>
    </row>
    <row r="19" spans="1:17" ht="11.25" customHeight="1">
      <c r="A19" s="17"/>
      <c r="B19" s="17"/>
      <c r="C19" s="17"/>
      <c r="D19" s="17"/>
      <c r="E19" s="17"/>
      <c r="F19" s="17"/>
      <c r="G19" s="21"/>
      <c r="H19" s="102"/>
      <c r="I19" s="102"/>
      <c r="J19" s="17"/>
      <c r="K19" s="17"/>
      <c r="L19" s="17"/>
      <c r="M19" s="17"/>
      <c r="N19" s="17"/>
      <c r="O19" s="17"/>
      <c r="P19" s="17"/>
      <c r="Q19" s="17"/>
    </row>
    <row r="20" spans="1:17" ht="15.75" customHeight="1">
      <c r="A20" s="17" t="s">
        <v>525</v>
      </c>
      <c r="B20" s="17"/>
      <c r="C20" s="17"/>
      <c r="D20" s="17"/>
      <c r="E20" s="17"/>
      <c r="F20" s="17"/>
      <c r="G20" s="21"/>
      <c r="H20" s="102"/>
      <c r="I20" s="102"/>
      <c r="J20" s="17"/>
      <c r="K20" s="17"/>
      <c r="L20" s="17"/>
      <c r="M20" s="17"/>
      <c r="N20" s="17"/>
      <c r="O20" s="17"/>
      <c r="P20" s="17"/>
      <c r="Q20" s="17"/>
    </row>
    <row r="21" spans="1:17" ht="15" customHeight="1">
      <c r="A21" s="129" t="s">
        <v>528</v>
      </c>
      <c r="B21" s="17"/>
      <c r="C21" s="17"/>
      <c r="D21" s="17"/>
      <c r="E21" s="17"/>
      <c r="F21" s="17"/>
      <c r="G21" s="21"/>
      <c r="H21" s="102"/>
      <c r="I21" s="102"/>
      <c r="J21" s="17"/>
      <c r="K21" s="17"/>
      <c r="L21" s="17"/>
      <c r="M21" s="17"/>
      <c r="N21" s="17"/>
      <c r="O21" s="17"/>
      <c r="P21" s="17"/>
      <c r="Q21" s="17"/>
    </row>
    <row r="22" spans="1:17" ht="10.5" hidden="1" customHeight="1">
      <c r="A22" s="17"/>
      <c r="B22" s="17"/>
      <c r="C22" s="17"/>
      <c r="D22" s="17"/>
      <c r="E22" s="17"/>
      <c r="F22" s="17"/>
      <c r="G22" s="21"/>
      <c r="H22" s="102"/>
      <c r="I22" s="102"/>
      <c r="J22" s="17"/>
      <c r="K22" s="17"/>
      <c r="L22" s="17"/>
      <c r="M22" s="17"/>
      <c r="N22" s="17"/>
      <c r="O22" s="17"/>
      <c r="P22" s="17"/>
      <c r="Q22" s="17"/>
    </row>
    <row r="23" spans="1:17" ht="15.75" hidden="1" customHeight="1">
      <c r="A23" s="17" t="s">
        <v>526</v>
      </c>
      <c r="B23" s="17"/>
      <c r="C23" s="17"/>
      <c r="D23" s="17"/>
      <c r="E23" s="17"/>
      <c r="F23" s="17"/>
      <c r="G23" s="21"/>
      <c r="H23" s="102"/>
      <c r="I23" s="102"/>
      <c r="J23" s="17"/>
      <c r="K23" s="17"/>
      <c r="L23" s="17"/>
      <c r="M23" s="17"/>
      <c r="N23" s="17"/>
      <c r="O23" s="17"/>
      <c r="P23" s="17"/>
      <c r="Q23" s="17"/>
    </row>
    <row r="24" spans="1:17" ht="12.75" hidden="1" customHeight="1">
      <c r="A24" s="17"/>
      <c r="B24" s="17"/>
      <c r="C24" s="17"/>
      <c r="D24" s="17"/>
      <c r="E24" s="17"/>
      <c r="F24" s="17"/>
      <c r="G24" s="21"/>
      <c r="H24" s="102"/>
      <c r="I24" s="102"/>
      <c r="J24" s="17"/>
      <c r="K24" s="17"/>
      <c r="L24" s="17"/>
      <c r="M24" s="17"/>
      <c r="N24" s="17"/>
      <c r="O24" s="17"/>
      <c r="P24" s="17"/>
      <c r="Q24" s="17"/>
    </row>
    <row r="25" spans="1:17" ht="15.75" hidden="1" customHeight="1">
      <c r="A25" s="17" t="s">
        <v>527</v>
      </c>
      <c r="B25" s="17"/>
      <c r="C25" s="17"/>
      <c r="D25" s="17"/>
      <c r="E25" s="17"/>
      <c r="F25" s="17"/>
      <c r="G25" s="21"/>
      <c r="H25" s="102"/>
      <c r="I25" s="102"/>
      <c r="J25" s="17"/>
      <c r="K25" s="17"/>
      <c r="L25" s="17"/>
      <c r="M25" s="17"/>
      <c r="N25" s="17"/>
      <c r="O25" s="17"/>
      <c r="P25" s="17"/>
      <c r="Q25" s="17"/>
    </row>
    <row r="26" spans="1:17" s="2" customFormat="1" ht="26.25" customHeight="1">
      <c r="A26" s="132"/>
      <c r="B26" s="132"/>
      <c r="C26" s="132"/>
      <c r="D26" s="132"/>
      <c r="E26" s="132"/>
      <c r="F26" s="132"/>
      <c r="G26" s="132"/>
      <c r="H26" s="132"/>
      <c r="I26" s="123"/>
      <c r="J26" s="131"/>
      <c r="K26" s="131"/>
      <c r="L26" s="131"/>
      <c r="M26" s="131"/>
      <c r="N26" s="131"/>
      <c r="O26" s="131"/>
      <c r="P26" s="131"/>
      <c r="Q26" s="131"/>
    </row>
    <row r="27" spans="1:17" s="2" customFormat="1" ht="14.1" customHeight="1">
      <c r="A27" s="124"/>
      <c r="B27" s="125"/>
      <c r="C27" s="126"/>
      <c r="D27" s="127"/>
      <c r="E27" s="125"/>
      <c r="F27" s="126"/>
      <c r="G27" s="124"/>
      <c r="H27" s="125"/>
      <c r="I27" s="123"/>
      <c r="J27" s="124"/>
      <c r="K27" s="125"/>
      <c r="L27" s="126"/>
      <c r="M27" s="127"/>
      <c r="N27" s="125"/>
      <c r="O27" s="126"/>
      <c r="P27" s="124"/>
      <c r="Q27" s="125"/>
    </row>
    <row r="28" spans="1:17" s="2" customFormat="1" ht="14.1" customHeight="1">
      <c r="A28" s="126"/>
      <c r="B28" s="128"/>
      <c r="C28" s="126"/>
      <c r="D28" s="126"/>
      <c r="E28" s="128"/>
      <c r="F28" s="126"/>
      <c r="G28" s="126"/>
      <c r="H28" s="128"/>
      <c r="I28" s="123"/>
      <c r="J28" s="126"/>
      <c r="K28" s="128"/>
      <c r="L28" s="126"/>
      <c r="M28" s="126"/>
      <c r="N28" s="128"/>
      <c r="O28" s="126"/>
      <c r="P28" s="126"/>
      <c r="Q28" s="128"/>
    </row>
    <row r="29" spans="1:17" s="2" customFormat="1" ht="14.1" customHeight="1">
      <c r="A29" s="126"/>
      <c r="B29" s="128"/>
      <c r="C29" s="126"/>
      <c r="D29" s="126"/>
      <c r="E29" s="128"/>
      <c r="F29" s="126"/>
      <c r="G29" s="126"/>
      <c r="H29" s="128"/>
      <c r="I29" s="123"/>
      <c r="J29" s="126"/>
      <c r="K29" s="128"/>
      <c r="L29" s="126"/>
      <c r="M29" s="126"/>
      <c r="N29" s="128"/>
      <c r="O29" s="126"/>
      <c r="P29" s="126"/>
      <c r="Q29" s="128"/>
    </row>
    <row r="30" spans="1:17" s="2" customFormat="1" ht="14.1" customHeight="1">
      <c r="A30" s="126"/>
      <c r="B30" s="128"/>
      <c r="C30" s="126"/>
      <c r="D30" s="126"/>
      <c r="E30" s="128"/>
      <c r="F30" s="126"/>
      <c r="G30" s="126"/>
      <c r="H30" s="128"/>
      <c r="I30" s="123"/>
      <c r="J30" s="126"/>
      <c r="K30" s="128"/>
      <c r="L30" s="126"/>
      <c r="M30" s="126"/>
      <c r="N30" s="128"/>
      <c r="O30" s="126"/>
      <c r="P30" s="126"/>
      <c r="Q30" s="128"/>
    </row>
    <row r="31" spans="1:17" s="2" customFormat="1" ht="14.1" customHeight="1">
      <c r="A31" s="31"/>
      <c r="B31" s="45"/>
      <c r="C31" s="31"/>
      <c r="D31" s="31"/>
      <c r="E31" s="45"/>
      <c r="F31" s="31"/>
      <c r="G31" s="31"/>
      <c r="H31" s="45"/>
      <c r="J31" s="31"/>
      <c r="K31" s="45"/>
      <c r="L31" s="31"/>
      <c r="M31" s="31"/>
      <c r="N31" s="45"/>
      <c r="O31" s="31"/>
      <c r="P31" s="31"/>
      <c r="Q31" s="45"/>
    </row>
    <row r="32" spans="1:17" s="2" customFormat="1" ht="14.1" customHeight="1">
      <c r="A32" s="31"/>
      <c r="B32" s="45"/>
      <c r="C32" s="31"/>
      <c r="D32" s="31"/>
      <c r="E32" s="45"/>
      <c r="F32" s="31"/>
      <c r="G32" s="31"/>
      <c r="H32" s="45"/>
      <c r="J32" s="31"/>
      <c r="K32" s="45"/>
      <c r="L32" s="31"/>
      <c r="M32" s="31"/>
      <c r="N32" s="45"/>
      <c r="O32" s="31"/>
      <c r="P32" s="31"/>
      <c r="Q32" s="45"/>
    </row>
    <row r="33" spans="1:17" s="2" customFormat="1" ht="14.1" customHeight="1">
      <c r="A33" s="31"/>
      <c r="B33" s="45"/>
      <c r="C33" s="31"/>
      <c r="D33" s="31"/>
      <c r="E33" s="45"/>
      <c r="F33" s="31"/>
      <c r="G33" s="31"/>
      <c r="H33" s="45"/>
      <c r="J33" s="31"/>
      <c r="K33" s="45"/>
      <c r="L33" s="31"/>
      <c r="M33" s="31"/>
      <c r="N33" s="45"/>
      <c r="O33" s="31"/>
      <c r="P33" s="31"/>
      <c r="Q33" s="45"/>
    </row>
    <row r="34" spans="1:17" s="2" customFormat="1" ht="14.1" customHeight="1">
      <c r="A34" s="31"/>
      <c r="B34" s="45"/>
      <c r="C34" s="31"/>
      <c r="D34" s="31"/>
      <c r="E34" s="45"/>
      <c r="F34" s="31"/>
      <c r="G34" s="31"/>
      <c r="H34" s="45"/>
      <c r="J34" s="31"/>
      <c r="K34" s="45"/>
      <c r="L34" s="31"/>
      <c r="M34" s="31"/>
      <c r="N34" s="45"/>
      <c r="O34" s="31"/>
      <c r="P34" s="31"/>
      <c r="Q34" s="45"/>
    </row>
    <row r="35" spans="1:17" s="2" customFormat="1" ht="14.1" customHeight="1">
      <c r="A35" s="31"/>
      <c r="B35" s="45"/>
      <c r="C35" s="31"/>
      <c r="D35" s="31"/>
      <c r="E35" s="45"/>
      <c r="F35" s="31"/>
      <c r="G35" s="31"/>
      <c r="H35" s="45"/>
      <c r="J35" s="31"/>
      <c r="K35" s="45"/>
      <c r="L35" s="31"/>
      <c r="M35" s="31"/>
      <c r="N35" s="45"/>
      <c r="O35" s="31"/>
      <c r="P35" s="31"/>
      <c r="Q35" s="45"/>
    </row>
    <row r="36" spans="1:17" s="2" customFormat="1" ht="14.1" customHeight="1">
      <c r="A36" s="31"/>
      <c r="B36" s="45"/>
      <c r="C36" s="31"/>
      <c r="D36" s="31"/>
      <c r="E36" s="45"/>
      <c r="F36" s="31"/>
      <c r="G36" s="31"/>
      <c r="H36" s="45"/>
      <c r="J36" s="31"/>
      <c r="K36" s="45"/>
      <c r="L36" s="31"/>
      <c r="M36" s="31"/>
      <c r="N36" s="45"/>
      <c r="O36" s="31"/>
      <c r="P36" s="31"/>
      <c r="Q36" s="45"/>
    </row>
    <row r="37" spans="1:17" s="2" customFormat="1" ht="14.1" customHeight="1">
      <c r="A37" s="31"/>
      <c r="B37" s="45"/>
      <c r="C37" s="31"/>
      <c r="D37" s="31"/>
      <c r="E37" s="45"/>
      <c r="F37" s="31"/>
      <c r="G37" s="31"/>
      <c r="H37" s="45"/>
      <c r="J37" s="31"/>
      <c r="K37" s="45"/>
      <c r="L37" s="31"/>
      <c r="M37" s="31"/>
      <c r="N37" s="45"/>
      <c r="O37" s="31"/>
      <c r="P37" s="31"/>
      <c r="Q37" s="45"/>
    </row>
    <row r="38" spans="1:17" s="2" customFormat="1" ht="14.1" customHeight="1">
      <c r="A38" s="31"/>
      <c r="B38" s="45"/>
      <c r="C38" s="31"/>
      <c r="D38" s="31"/>
      <c r="E38" s="45"/>
      <c r="F38" s="31"/>
      <c r="G38" s="31"/>
      <c r="H38" s="45"/>
      <c r="J38" s="31"/>
      <c r="K38" s="45"/>
      <c r="L38" s="31"/>
      <c r="M38" s="31"/>
      <c r="N38" s="45"/>
      <c r="O38" s="31"/>
      <c r="P38" s="31"/>
      <c r="Q38" s="45"/>
    </row>
    <row r="39" spans="1:17" s="2" customFormat="1" ht="14.1" customHeight="1">
      <c r="A39" s="31"/>
      <c r="B39" s="45"/>
      <c r="C39" s="31"/>
      <c r="D39" s="31"/>
      <c r="E39" s="45"/>
      <c r="F39" s="31"/>
      <c r="G39" s="31"/>
      <c r="H39" s="45"/>
      <c r="J39" s="31"/>
      <c r="K39" s="45"/>
      <c r="L39" s="31"/>
      <c r="M39" s="31"/>
      <c r="N39" s="45"/>
      <c r="O39" s="31"/>
      <c r="P39" s="31"/>
      <c r="Q39" s="45"/>
    </row>
    <row r="40" spans="1:17" s="2" customFormat="1" ht="14.1" customHeight="1">
      <c r="A40" s="31"/>
      <c r="B40" s="45"/>
      <c r="C40" s="31"/>
      <c r="D40" s="31"/>
      <c r="E40" s="45"/>
      <c r="F40" s="31"/>
      <c r="G40" s="31"/>
      <c r="H40" s="45"/>
      <c r="J40" s="31"/>
      <c r="K40" s="45"/>
      <c r="L40" s="31"/>
      <c r="M40" s="31"/>
      <c r="N40" s="45"/>
      <c r="O40" s="31"/>
      <c r="P40" s="31"/>
      <c r="Q40" s="45"/>
    </row>
    <row r="41" spans="1:17" s="2" customFormat="1" ht="14.1" customHeight="1">
      <c r="A41" s="31"/>
      <c r="B41" s="45"/>
      <c r="C41" s="31"/>
      <c r="D41" s="31"/>
      <c r="E41" s="45"/>
      <c r="F41" s="31"/>
      <c r="G41" s="31"/>
      <c r="H41" s="45"/>
      <c r="J41" s="31"/>
      <c r="K41" s="45"/>
      <c r="L41" s="31"/>
      <c r="M41" s="31"/>
      <c r="N41" s="45"/>
      <c r="O41" s="31"/>
      <c r="P41" s="31"/>
      <c r="Q41" s="45"/>
    </row>
    <row r="42" spans="1:17" s="2" customFormat="1" ht="14.1" customHeight="1">
      <c r="A42" s="31"/>
      <c r="B42" s="45"/>
      <c r="C42" s="31"/>
      <c r="D42" s="31"/>
      <c r="E42" s="45"/>
      <c r="F42" s="31"/>
      <c r="G42" s="31"/>
      <c r="H42" s="45"/>
      <c r="J42" s="31"/>
      <c r="K42" s="45"/>
      <c r="L42" s="31"/>
      <c r="M42" s="31"/>
      <c r="N42" s="45"/>
      <c r="O42" s="31"/>
      <c r="P42" s="31"/>
      <c r="Q42" s="45"/>
    </row>
    <row r="43" spans="1:17" s="2" customFormat="1" ht="14.1" customHeight="1">
      <c r="A43" s="31"/>
      <c r="B43" s="45"/>
      <c r="C43" s="31"/>
      <c r="D43" s="31"/>
      <c r="E43" s="45"/>
      <c r="F43" s="31"/>
      <c r="G43" s="31"/>
      <c r="H43" s="45"/>
      <c r="J43" s="31"/>
      <c r="K43" s="45"/>
      <c r="L43" s="31"/>
      <c r="M43" s="31"/>
      <c r="N43" s="45"/>
      <c r="O43" s="31"/>
      <c r="P43" s="31"/>
      <c r="Q43" s="45"/>
    </row>
    <row r="44" spans="1:17" s="2" customFormat="1" ht="14.1" customHeight="1">
      <c r="A44" s="31"/>
      <c r="B44" s="45"/>
      <c r="C44" s="31"/>
      <c r="D44" s="31"/>
      <c r="E44" s="45"/>
      <c r="F44" s="31"/>
      <c r="G44" s="31"/>
      <c r="H44" s="45"/>
      <c r="J44" s="31"/>
      <c r="K44" s="45"/>
      <c r="L44" s="31"/>
      <c r="M44" s="31"/>
      <c r="N44" s="45"/>
      <c r="O44" s="31"/>
      <c r="P44" s="31"/>
      <c r="Q44" s="45"/>
    </row>
    <row r="45" spans="1:17" s="2" customFormat="1" ht="14.1" customHeight="1">
      <c r="A45" s="31"/>
      <c r="B45" s="45"/>
      <c r="C45" s="31"/>
      <c r="D45" s="31"/>
      <c r="E45" s="45"/>
      <c r="F45" s="31"/>
      <c r="G45" s="31"/>
      <c r="H45" s="45"/>
      <c r="J45" s="31"/>
      <c r="K45" s="45"/>
      <c r="L45" s="31"/>
      <c r="M45" s="31"/>
      <c r="N45" s="45"/>
      <c r="O45" s="31"/>
      <c r="P45" s="31"/>
      <c r="Q45" s="45"/>
    </row>
    <row r="46" spans="1:17" s="2" customFormat="1" ht="14.1" customHeight="1">
      <c r="A46" s="31"/>
      <c r="B46" s="45"/>
      <c r="C46" s="31"/>
      <c r="D46" s="31"/>
      <c r="E46" s="45"/>
      <c r="F46" s="31"/>
      <c r="G46" s="31"/>
      <c r="H46" s="45"/>
      <c r="J46" s="31"/>
      <c r="K46" s="45"/>
      <c r="L46" s="31"/>
      <c r="M46" s="31"/>
      <c r="N46" s="45"/>
      <c r="O46" s="31"/>
      <c r="P46" s="31"/>
      <c r="Q46" s="45"/>
    </row>
    <row r="47" spans="1:17" s="2" customFormat="1" ht="14.1" customHeight="1">
      <c r="A47" s="31"/>
      <c r="B47" s="45"/>
      <c r="C47" s="31"/>
      <c r="D47" s="31"/>
      <c r="E47" s="45"/>
      <c r="F47" s="31"/>
      <c r="G47" s="31"/>
      <c r="H47" s="45"/>
      <c r="J47" s="31"/>
      <c r="K47" s="45"/>
      <c r="L47" s="31"/>
      <c r="M47" s="31"/>
      <c r="N47" s="45"/>
      <c r="O47" s="31"/>
      <c r="P47" s="31"/>
      <c r="Q47" s="45"/>
    </row>
    <row r="48" spans="1:17" s="2" customFormat="1" ht="14.1" customHeight="1">
      <c r="A48" s="31"/>
      <c r="B48" s="45"/>
      <c r="C48" s="31"/>
      <c r="D48" s="31"/>
      <c r="E48" s="45"/>
      <c r="F48" s="31"/>
      <c r="G48" s="31"/>
      <c r="H48" s="45"/>
      <c r="J48" s="31"/>
      <c r="K48" s="45"/>
      <c r="L48" s="31"/>
      <c r="M48" s="31"/>
      <c r="N48" s="45"/>
      <c r="O48" s="31"/>
      <c r="P48" s="31"/>
      <c r="Q48" s="45"/>
    </row>
    <row r="49" spans="1:17" s="2" customFormat="1" ht="14.1" customHeight="1">
      <c r="A49" s="31"/>
      <c r="B49" s="45"/>
      <c r="C49" s="31"/>
      <c r="D49" s="31"/>
      <c r="E49" s="45"/>
      <c r="F49" s="31"/>
      <c r="G49" s="31"/>
      <c r="H49" s="45"/>
      <c r="J49" s="31"/>
      <c r="K49" s="45"/>
      <c r="L49" s="31"/>
      <c r="M49" s="31"/>
      <c r="N49" s="45"/>
      <c r="O49" s="31"/>
      <c r="P49" s="31"/>
      <c r="Q49" s="45"/>
    </row>
    <row r="50" spans="1:17" s="2" customFormat="1" ht="14.1" customHeight="1">
      <c r="A50" s="31"/>
      <c r="B50" s="45"/>
      <c r="C50" s="31"/>
      <c r="D50" s="31"/>
      <c r="E50" s="45"/>
      <c r="F50" s="31"/>
      <c r="G50" s="31"/>
      <c r="H50" s="45"/>
      <c r="J50" s="31"/>
      <c r="K50" s="45"/>
      <c r="L50" s="31"/>
      <c r="M50" s="31"/>
      <c r="N50" s="45"/>
      <c r="O50" s="31"/>
      <c r="P50" s="31"/>
      <c r="Q50" s="45"/>
    </row>
    <row r="51" spans="1:17" s="2" customFormat="1" ht="14.1" customHeight="1">
      <c r="A51" s="31"/>
      <c r="B51" s="45"/>
      <c r="C51" s="31"/>
      <c r="D51" s="31"/>
      <c r="E51" s="45"/>
      <c r="F51" s="31"/>
      <c r="G51" s="31"/>
      <c r="H51" s="45"/>
      <c r="J51" s="31"/>
      <c r="K51" s="45"/>
      <c r="L51" s="31"/>
      <c r="M51" s="31"/>
      <c r="N51" s="45"/>
      <c r="O51" s="31"/>
      <c r="P51" s="31"/>
      <c r="Q51" s="45"/>
    </row>
    <row r="52" spans="1:17" s="2" customFormat="1" ht="14.1" customHeight="1">
      <c r="A52" s="31"/>
      <c r="B52" s="45"/>
      <c r="C52" s="31"/>
      <c r="D52" s="31"/>
      <c r="E52" s="45"/>
      <c r="F52" s="31"/>
      <c r="G52" s="31"/>
      <c r="H52" s="45"/>
      <c r="J52" s="31"/>
      <c r="K52" s="45"/>
      <c r="L52" s="31"/>
      <c r="M52" s="31"/>
      <c r="N52" s="45"/>
      <c r="O52" s="31"/>
      <c r="P52" s="31"/>
      <c r="Q52" s="45"/>
    </row>
    <row r="53" spans="1:17" s="2" customFormat="1" ht="14.1" customHeight="1">
      <c r="A53" s="31"/>
      <c r="B53" s="45"/>
      <c r="C53" s="31"/>
      <c r="D53" s="31"/>
      <c r="E53" s="45"/>
      <c r="F53" s="31"/>
      <c r="G53" s="31"/>
      <c r="H53" s="45"/>
      <c r="J53" s="31"/>
      <c r="K53" s="45"/>
      <c r="L53" s="31"/>
      <c r="M53" s="31"/>
      <c r="N53" s="45"/>
      <c r="O53" s="31"/>
      <c r="P53" s="31"/>
      <c r="Q53" s="45"/>
    </row>
    <row r="54" spans="1:17" s="2" customFormat="1" ht="14.1" customHeight="1">
      <c r="A54" s="31"/>
      <c r="B54" s="45"/>
      <c r="C54" s="31"/>
      <c r="D54" s="31"/>
      <c r="E54" s="45"/>
      <c r="F54" s="31"/>
      <c r="G54" s="31"/>
      <c r="H54" s="45"/>
      <c r="J54" s="31"/>
      <c r="K54" s="45"/>
      <c r="L54" s="31"/>
      <c r="M54" s="31"/>
      <c r="N54" s="45"/>
      <c r="O54" s="31"/>
      <c r="P54" s="31"/>
      <c r="Q54" s="45"/>
    </row>
    <row r="55" spans="1:17" s="2" customFormat="1" ht="14.1" customHeight="1">
      <c r="A55" s="31"/>
      <c r="B55" s="45"/>
      <c r="C55" s="31"/>
      <c r="D55" s="31"/>
      <c r="E55" s="45"/>
      <c r="F55" s="31"/>
      <c r="G55" s="31"/>
      <c r="H55" s="45"/>
      <c r="J55" s="31"/>
      <c r="K55" s="45"/>
      <c r="L55" s="31"/>
      <c r="M55" s="31"/>
      <c r="N55" s="45"/>
      <c r="O55" s="31"/>
      <c r="P55" s="31"/>
      <c r="Q55" s="45"/>
    </row>
    <row r="56" spans="1:17" s="2" customFormat="1" ht="14.1" customHeight="1">
      <c r="A56" s="31"/>
      <c r="B56" s="45"/>
      <c r="C56" s="31"/>
      <c r="D56" s="31"/>
      <c r="E56" s="45"/>
      <c r="F56" s="31"/>
      <c r="G56" s="31"/>
      <c r="H56" s="45"/>
      <c r="J56" s="31"/>
      <c r="K56" s="45"/>
      <c r="L56" s="31"/>
      <c r="M56" s="31"/>
      <c r="N56" s="45"/>
      <c r="O56" s="31"/>
      <c r="P56" s="31"/>
      <c r="Q56" s="45"/>
    </row>
    <row r="57" spans="1:17" s="2" customFormat="1" ht="14.1" customHeight="1">
      <c r="A57" s="31"/>
      <c r="B57" s="45"/>
      <c r="C57" s="31"/>
      <c r="D57" s="31"/>
      <c r="E57" s="45"/>
      <c r="F57" s="31"/>
      <c r="G57" s="31"/>
      <c r="H57" s="45"/>
      <c r="J57" s="31"/>
      <c r="K57" s="45"/>
      <c r="L57" s="31"/>
      <c r="M57" s="31"/>
      <c r="N57" s="45"/>
      <c r="O57" s="31"/>
      <c r="P57" s="31"/>
      <c r="Q57" s="45"/>
    </row>
    <row r="58" spans="1:17" s="2" customFormat="1" ht="14.1" customHeight="1">
      <c r="A58" s="31"/>
      <c r="B58" s="45"/>
      <c r="C58" s="31"/>
      <c r="D58" s="31"/>
      <c r="E58" s="45"/>
      <c r="F58" s="31"/>
      <c r="G58" s="31"/>
      <c r="H58" s="45"/>
      <c r="I58" s="100"/>
      <c r="J58" s="31"/>
      <c r="K58" s="45"/>
      <c r="L58" s="31"/>
      <c r="M58" s="31"/>
      <c r="N58" s="45"/>
      <c r="O58" s="31"/>
    </row>
    <row r="59" spans="1:17" s="2" customFormat="1" ht="14.1" customHeight="1">
      <c r="A59" s="31"/>
      <c r="B59" s="45"/>
      <c r="C59" s="31"/>
      <c r="D59" s="31"/>
      <c r="E59" s="45"/>
      <c r="F59" s="31"/>
      <c r="G59" s="31"/>
      <c r="H59" s="45"/>
      <c r="K59" s="30"/>
      <c r="L59" s="31"/>
      <c r="M59" s="101"/>
      <c r="N59" s="30"/>
      <c r="O59" s="31"/>
      <c r="P59" s="31"/>
      <c r="Q59" s="30"/>
    </row>
    <row r="60" spans="1:17" s="2" customFormat="1" ht="14.1" customHeight="1">
      <c r="A60" s="31"/>
      <c r="B60" s="45"/>
      <c r="C60" s="31"/>
      <c r="D60" s="31"/>
      <c r="E60" s="45"/>
      <c r="F60" s="31"/>
      <c r="G60" s="31"/>
      <c r="H60" s="45"/>
    </row>
    <row r="61" spans="1:17" s="2" customFormat="1" ht="14.1" customHeight="1">
      <c r="A61" s="31"/>
      <c r="B61" s="45"/>
      <c r="C61" s="31"/>
      <c r="D61" s="31"/>
      <c r="E61" s="45"/>
      <c r="F61" s="31"/>
      <c r="G61" s="31"/>
      <c r="H61" s="45"/>
    </row>
    <row r="62" spans="1:17" s="2" customFormat="1" ht="14.1" customHeight="1">
      <c r="A62" s="31"/>
      <c r="B62" s="45"/>
      <c r="C62" s="31"/>
      <c r="D62" s="31"/>
      <c r="E62" s="45"/>
      <c r="F62" s="31"/>
      <c r="G62" s="31"/>
      <c r="H62" s="45"/>
    </row>
    <row r="63" spans="1:17" s="2" customFormat="1" ht="14.1" customHeight="1">
      <c r="A63" s="31"/>
      <c r="B63" s="45"/>
      <c r="C63" s="31"/>
      <c r="D63" s="31"/>
      <c r="E63" s="45"/>
      <c r="F63" s="31"/>
      <c r="G63" s="31"/>
      <c r="H63" s="45"/>
    </row>
    <row r="64" spans="1:17" s="2" customFormat="1" ht="14.1" customHeight="1">
      <c r="A64" s="31"/>
      <c r="B64" s="45"/>
      <c r="C64" s="31"/>
      <c r="D64" s="31"/>
      <c r="E64" s="45"/>
      <c r="F64" s="31"/>
      <c r="G64" s="31"/>
      <c r="H64" s="45"/>
    </row>
    <row r="65" spans="1:18" s="2" customFormat="1" ht="14.1" customHeight="1">
      <c r="A65" s="31"/>
      <c r="B65" s="45"/>
      <c r="C65" s="31"/>
      <c r="D65" s="31"/>
      <c r="E65" s="45"/>
      <c r="F65" s="31"/>
      <c r="G65" s="31"/>
      <c r="H65" s="45"/>
    </row>
    <row r="66" spans="1:18" s="2" customFormat="1" ht="14.1" customHeight="1">
      <c r="A66" s="31"/>
      <c r="B66" s="45"/>
      <c r="C66" s="31"/>
      <c r="D66" s="31"/>
      <c r="E66" s="45"/>
      <c r="F66" s="31"/>
      <c r="G66" s="31"/>
      <c r="H66" s="45"/>
    </row>
    <row r="67" spans="1:18" s="2" customFormat="1" ht="14.1" customHeight="1">
      <c r="A67" s="31"/>
      <c r="B67" s="45"/>
      <c r="C67" s="31"/>
      <c r="D67" s="31"/>
      <c r="E67" s="45"/>
      <c r="F67" s="31"/>
      <c r="G67" s="31"/>
      <c r="H67" s="45"/>
    </row>
    <row r="68" spans="1:18" s="2" customFormat="1" ht="14.1" customHeight="1">
      <c r="A68" s="31"/>
      <c r="B68" s="45"/>
      <c r="C68" s="31"/>
      <c r="D68" s="31"/>
      <c r="E68" s="45"/>
      <c r="F68" s="31"/>
      <c r="G68" s="31"/>
      <c r="H68" s="45"/>
    </row>
    <row r="69" spans="1:18" s="2" customFormat="1" ht="14.1" customHeight="1">
      <c r="A69" s="31"/>
      <c r="B69" s="45"/>
      <c r="C69" s="31"/>
      <c r="D69" s="31"/>
      <c r="E69" s="45"/>
      <c r="F69" s="31"/>
      <c r="G69" s="31"/>
      <c r="H69" s="45"/>
    </row>
    <row r="70" spans="1:18" s="2" customFormat="1" ht="14.1" customHeight="1">
      <c r="A70" s="31"/>
      <c r="B70" s="45"/>
      <c r="C70" s="31"/>
      <c r="D70" s="31"/>
      <c r="E70" s="45"/>
      <c r="F70" s="31"/>
      <c r="G70" s="31"/>
      <c r="H70" s="45"/>
      <c r="P70" s="35"/>
      <c r="Q70" s="30"/>
    </row>
    <row r="71" spans="1:18" s="2" customFormat="1" ht="14.1" customHeight="1">
      <c r="A71" s="31"/>
      <c r="B71" s="45"/>
      <c r="C71" s="31"/>
      <c r="D71" s="31"/>
      <c r="E71" s="45"/>
      <c r="F71" s="31"/>
      <c r="G71" s="31"/>
      <c r="H71" s="45"/>
      <c r="P71" s="35"/>
      <c r="Q71" s="30"/>
    </row>
    <row r="72" spans="1:18" s="2" customFormat="1">
      <c r="C72" s="31"/>
      <c r="F72" s="31"/>
      <c r="G72" s="31"/>
      <c r="H72" s="45"/>
      <c r="P72" s="35"/>
      <c r="Q72" s="30"/>
    </row>
    <row r="73" spans="1:18" s="2" customFormat="1">
      <c r="F73" s="31"/>
      <c r="G73" s="31"/>
      <c r="H73" s="45"/>
      <c r="P73" s="35"/>
      <c r="Q73" s="30"/>
    </row>
    <row r="74" spans="1:18" s="2" customFormat="1">
      <c r="F74" s="31"/>
      <c r="G74" s="31"/>
      <c r="H74" s="45"/>
      <c r="P74" s="35"/>
      <c r="Q74" s="30"/>
    </row>
    <row r="75" spans="1:18">
      <c r="E75" s="3"/>
      <c r="F75" s="44"/>
      <c r="G75" s="31"/>
      <c r="H75" s="45"/>
      <c r="I75" s="3"/>
      <c r="P75" s="35"/>
      <c r="Q75" s="30"/>
      <c r="R75" s="3"/>
    </row>
    <row r="76" spans="1:18">
      <c r="E76" s="3"/>
      <c r="F76" s="44"/>
      <c r="G76" s="31"/>
      <c r="H76" s="45"/>
      <c r="I76" s="3"/>
      <c r="P76" s="3"/>
      <c r="Q76" s="3"/>
      <c r="R76" s="3"/>
    </row>
    <row r="77" spans="1:18">
      <c r="E77" s="3"/>
      <c r="F77" s="44"/>
      <c r="G77" s="31"/>
      <c r="H77" s="45"/>
      <c r="I77" s="3"/>
      <c r="P77" s="3"/>
      <c r="Q77" s="3"/>
      <c r="R77" s="3"/>
    </row>
    <row r="78" spans="1:18">
      <c r="E78" s="3"/>
      <c r="F78" s="44"/>
      <c r="G78" s="31"/>
      <c r="H78" s="45"/>
      <c r="I78" s="3"/>
      <c r="R78" s="3"/>
    </row>
    <row r="79" spans="1:18">
      <c r="E79" s="3"/>
      <c r="F79" s="44"/>
      <c r="G79" s="31"/>
      <c r="H79" s="45"/>
      <c r="I79" s="3"/>
      <c r="R79" s="3"/>
    </row>
    <row r="80" spans="1:18">
      <c r="E80" s="3"/>
      <c r="F80" s="44"/>
      <c r="G80" s="31"/>
      <c r="H80" s="45"/>
      <c r="I80" s="3"/>
      <c r="R80" s="3"/>
    </row>
    <row r="81" spans="5:18">
      <c r="E81" s="3"/>
      <c r="F81" s="44"/>
      <c r="G81" s="31"/>
      <c r="H81" s="45"/>
      <c r="I81" s="3"/>
      <c r="R81" s="3"/>
    </row>
    <row r="82" spans="5:18">
      <c r="E82" s="3"/>
      <c r="F82" s="44"/>
      <c r="G82" s="31"/>
      <c r="H82" s="45"/>
      <c r="I82" s="3"/>
      <c r="R82" s="3"/>
    </row>
    <row r="83" spans="5:18">
      <c r="E83" s="3"/>
      <c r="F83" s="44"/>
      <c r="G83" s="31"/>
      <c r="H83" s="45"/>
      <c r="I83" s="3"/>
      <c r="R83" s="3"/>
    </row>
    <row r="84" spans="5:18">
      <c r="E84" s="3"/>
      <c r="F84" s="44"/>
      <c r="G84" s="31"/>
      <c r="H84" s="45"/>
      <c r="I84" s="3"/>
      <c r="R84" s="3"/>
    </row>
    <row r="85" spans="5:18">
      <c r="E85" s="3"/>
      <c r="F85" s="44"/>
      <c r="G85" s="31"/>
      <c r="H85" s="45"/>
      <c r="I85" s="3"/>
      <c r="R85" s="3"/>
    </row>
    <row r="86" spans="5:18">
      <c r="E86" s="3"/>
      <c r="F86" s="44"/>
      <c r="G86" s="31"/>
      <c r="H86" s="45"/>
      <c r="I86" s="3"/>
      <c r="R86" s="3"/>
    </row>
    <row r="87" spans="5:18">
      <c r="E87" s="3"/>
      <c r="F87" s="44"/>
      <c r="G87" s="31"/>
      <c r="H87" s="45"/>
      <c r="I87" s="3"/>
      <c r="R87" s="3"/>
    </row>
    <row r="88" spans="5:18">
      <c r="E88" s="3"/>
      <c r="F88" s="44"/>
      <c r="G88" s="31"/>
      <c r="H88" s="45"/>
      <c r="I88" s="3"/>
      <c r="R88" s="3"/>
    </row>
    <row r="129" spans="1:8">
      <c r="A129" s="35"/>
      <c r="B129" s="30"/>
      <c r="C129" s="3"/>
      <c r="D129" s="36"/>
      <c r="E129" s="3"/>
      <c r="F129" s="3"/>
      <c r="G129" s="3"/>
      <c r="H129" s="3"/>
    </row>
    <row r="130" spans="1:8">
      <c r="A130" s="35"/>
      <c r="B130" s="30"/>
      <c r="C130" s="3"/>
      <c r="D130" s="36"/>
      <c r="E130" s="3"/>
      <c r="F130" s="3"/>
      <c r="G130" s="3"/>
      <c r="H130" s="3"/>
    </row>
  </sheetData>
  <sheetProtection algorithmName="SHA-512" hashValue="Cp1k5tLN0/FW4EP30baivEz2U4tuWxZkWnKAdGIFnNqPuENoSu9X3/yZ4Its6cjN/ynN+46+z3pMk/TJdbAwSg==" saltValue="xl+Fra24EMSM6wXTb14Jzw==" spinCount="100000" sheet="1" objects="1" scenarios="1" selectLockedCells="1"/>
  <dataConsolidate/>
  <mergeCells count="8">
    <mergeCell ref="H3:J3"/>
    <mergeCell ref="J26:Q26"/>
    <mergeCell ref="A26:H26"/>
    <mergeCell ref="H6:I6"/>
    <mergeCell ref="H7:I7"/>
    <mergeCell ref="H8:I8"/>
    <mergeCell ref="H9:I9"/>
    <mergeCell ref="H10:I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Data!$A$8:$A$42</xm:f>
          </x14:formula1>
          <xm:sqref>H3:J3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2"/>
  <sheetViews>
    <sheetView workbookViewId="0">
      <selection activeCell="F18" sqref="F18"/>
    </sheetView>
  </sheetViews>
  <sheetFormatPr defaultRowHeight="14.25"/>
  <cols>
    <col min="1" max="1" width="17.5" customWidth="1"/>
  </cols>
  <sheetData>
    <row r="3" spans="1:18" s="1" customFormat="1">
      <c r="E3" s="3"/>
      <c r="F3" s="44"/>
      <c r="G3" s="136" t="s">
        <v>207</v>
      </c>
      <c r="H3" s="136"/>
      <c r="I3" s="136"/>
      <c r="J3" s="136"/>
      <c r="K3" s="136"/>
      <c r="L3" s="136"/>
      <c r="M3" s="136"/>
      <c r="N3" s="136"/>
      <c r="O3" s="136"/>
      <c r="P3" s="3"/>
      <c r="Q3" s="3"/>
      <c r="R3" s="3"/>
    </row>
    <row r="4" spans="1:18" s="1" customFormat="1">
      <c r="A4" s="135" t="s">
        <v>206</v>
      </c>
      <c r="B4" s="135"/>
      <c r="C4" s="135"/>
      <c r="D4" s="135"/>
      <c r="E4" s="135"/>
      <c r="F4" s="135"/>
      <c r="G4" s="95" t="s">
        <v>157</v>
      </c>
      <c r="H4" s="46" t="s">
        <v>205</v>
      </c>
      <c r="I4" s="96" t="s">
        <v>353</v>
      </c>
      <c r="J4" s="95" t="s">
        <v>157</v>
      </c>
      <c r="K4" s="46" t="s">
        <v>205</v>
      </c>
      <c r="L4" s="96" t="s">
        <v>353</v>
      </c>
      <c r="M4" s="95" t="s">
        <v>157</v>
      </c>
      <c r="N4" s="46" t="s">
        <v>205</v>
      </c>
      <c r="O4" s="96" t="s">
        <v>353</v>
      </c>
      <c r="P4" s="3"/>
      <c r="Q4" s="3"/>
      <c r="R4" s="3"/>
    </row>
    <row r="5" spans="1:18" s="1" customFormat="1">
      <c r="A5" s="93" t="s">
        <v>157</v>
      </c>
      <c r="B5" s="94" t="s">
        <v>205</v>
      </c>
      <c r="C5" s="94" t="s">
        <v>353</v>
      </c>
      <c r="D5" s="93" t="s">
        <v>157</v>
      </c>
      <c r="E5" s="94" t="s">
        <v>205</v>
      </c>
      <c r="F5" s="93" t="s">
        <v>353</v>
      </c>
      <c r="G5" s="26">
        <v>1</v>
      </c>
      <c r="H5" s="26">
        <v>65</v>
      </c>
      <c r="I5" s="26">
        <v>15</v>
      </c>
      <c r="J5" s="26">
        <v>4</v>
      </c>
      <c r="K5" s="26">
        <v>105</v>
      </c>
      <c r="L5" s="26">
        <v>27.5</v>
      </c>
      <c r="M5" s="26">
        <v>7</v>
      </c>
      <c r="N5" s="26">
        <v>150</v>
      </c>
      <c r="O5" s="26">
        <v>40</v>
      </c>
      <c r="P5" s="3"/>
      <c r="Q5" s="3"/>
      <c r="R5" s="3"/>
    </row>
    <row r="6" spans="1:18" s="1" customFormat="1">
      <c r="A6" s="26">
        <v>1</v>
      </c>
      <c r="B6" s="26">
        <v>14</v>
      </c>
      <c r="C6" s="26">
        <v>9</v>
      </c>
      <c r="D6" s="26">
        <v>3</v>
      </c>
      <c r="E6" s="26">
        <v>18</v>
      </c>
      <c r="F6" s="26">
        <v>15</v>
      </c>
      <c r="G6" s="26">
        <v>2</v>
      </c>
      <c r="H6" s="26">
        <v>90</v>
      </c>
      <c r="I6" s="26">
        <v>20</v>
      </c>
      <c r="J6" s="26">
        <v>5</v>
      </c>
      <c r="K6" s="26">
        <v>120</v>
      </c>
      <c r="L6" s="26">
        <v>37.5</v>
      </c>
      <c r="M6" s="26">
        <v>8</v>
      </c>
      <c r="N6" s="26">
        <v>167.5</v>
      </c>
      <c r="O6" s="26">
        <v>50</v>
      </c>
      <c r="P6" s="3"/>
      <c r="Q6" s="3"/>
      <c r="R6" s="3"/>
    </row>
    <row r="7" spans="1:18" s="1" customFormat="1">
      <c r="A7" s="26">
        <v>2</v>
      </c>
      <c r="B7" s="26">
        <v>16</v>
      </c>
      <c r="C7" s="26">
        <v>12</v>
      </c>
      <c r="D7" s="26">
        <v>4</v>
      </c>
      <c r="E7" s="26">
        <v>20</v>
      </c>
      <c r="F7" s="26">
        <v>18</v>
      </c>
      <c r="G7" s="26">
        <v>3</v>
      </c>
      <c r="H7" s="26">
        <v>95</v>
      </c>
      <c r="I7" s="26">
        <v>22.5</v>
      </c>
      <c r="J7" s="26">
        <v>6</v>
      </c>
      <c r="K7" s="26">
        <v>140</v>
      </c>
      <c r="L7" s="26">
        <v>37.5</v>
      </c>
      <c r="M7" s="26">
        <v>9</v>
      </c>
      <c r="N7" s="26">
        <v>222.5</v>
      </c>
      <c r="O7" s="26">
        <v>50</v>
      </c>
      <c r="P7" s="3"/>
      <c r="Q7" s="3"/>
    </row>
    <row r="8" spans="1:18" s="1" customFormat="1">
      <c r="A8" s="35" t="s">
        <v>156</v>
      </c>
      <c r="B8" s="30">
        <v>240</v>
      </c>
      <c r="C8" s="3"/>
      <c r="D8" s="36"/>
      <c r="E8" s="3"/>
      <c r="F8" s="3"/>
      <c r="G8" s="3"/>
      <c r="H8" s="3"/>
      <c r="K8" s="3"/>
      <c r="L8" s="3"/>
      <c r="M8" s="3"/>
      <c r="N8" s="3"/>
      <c r="O8" s="3"/>
      <c r="P8" s="3"/>
      <c r="Q8" s="3"/>
    </row>
    <row r="9" spans="1:18" s="1" customFormat="1">
      <c r="A9" s="35" t="s">
        <v>160</v>
      </c>
      <c r="B9" s="30">
        <v>350</v>
      </c>
      <c r="C9" s="3"/>
      <c r="D9" s="36"/>
      <c r="E9" s="3"/>
      <c r="F9" s="3"/>
      <c r="G9" s="3"/>
      <c r="H9" s="3"/>
      <c r="K9" s="3"/>
      <c r="L9" s="3"/>
      <c r="M9" s="3"/>
      <c r="N9" s="3"/>
      <c r="O9" s="3"/>
      <c r="P9" s="3"/>
      <c r="Q9" s="3"/>
    </row>
    <row r="10" spans="1:18" s="1" customFormat="1">
      <c r="A10" s="35" t="s">
        <v>161</v>
      </c>
      <c r="B10" s="30">
        <v>350</v>
      </c>
      <c r="C10" s="3"/>
      <c r="D10" s="36"/>
      <c r="E10" s="3"/>
      <c r="F10" s="3"/>
      <c r="G10" s="3"/>
      <c r="H10" s="3"/>
      <c r="K10" s="3"/>
      <c r="L10" s="3"/>
      <c r="M10" s="3"/>
      <c r="N10" s="3"/>
      <c r="O10" s="3"/>
      <c r="P10" s="3"/>
      <c r="Q10" s="3"/>
    </row>
    <row r="11" spans="1:18" s="1" customFormat="1">
      <c r="A11" s="35" t="s">
        <v>162</v>
      </c>
      <c r="B11" s="30">
        <v>550</v>
      </c>
      <c r="C11" s="3"/>
      <c r="D11" s="36"/>
      <c r="E11" s="97" t="s">
        <v>352</v>
      </c>
      <c r="F11" s="97" t="s">
        <v>205</v>
      </c>
      <c r="G11" s="97" t="s">
        <v>353</v>
      </c>
      <c r="H11" s="97"/>
      <c r="I11" s="98"/>
      <c r="J11" s="98"/>
      <c r="K11" s="97"/>
      <c r="L11" s="97"/>
      <c r="M11" s="97"/>
      <c r="N11" s="97"/>
      <c r="O11" s="97"/>
      <c r="P11" s="3"/>
      <c r="Q11" s="3"/>
    </row>
    <row r="12" spans="1:18" s="1" customFormat="1">
      <c r="A12" s="35" t="s">
        <v>163</v>
      </c>
      <c r="B12" s="30">
        <v>585</v>
      </c>
      <c r="C12" s="3"/>
      <c r="D12" s="36"/>
      <c r="E12" s="97">
        <v>1</v>
      </c>
      <c r="F12" s="97">
        <f>顺丰国际特惠!D9</f>
        <v>68</v>
      </c>
      <c r="G12" s="97">
        <f>顺丰国际特惠!D10-顺丰国际特惠!D9</f>
        <v>13</v>
      </c>
      <c r="H12" s="97"/>
      <c r="I12" s="98"/>
      <c r="J12" s="98"/>
      <c r="K12" s="97"/>
      <c r="L12" s="97"/>
      <c r="M12" s="97"/>
      <c r="N12" s="97"/>
      <c r="O12" s="97"/>
      <c r="P12" s="3"/>
      <c r="Q12" s="3"/>
    </row>
    <row r="13" spans="1:18" s="1" customFormat="1">
      <c r="A13" s="35" t="s">
        <v>164</v>
      </c>
      <c r="B13" s="30">
        <v>575</v>
      </c>
      <c r="C13" s="3"/>
      <c r="D13" s="36"/>
      <c r="E13" s="97">
        <v>2</v>
      </c>
      <c r="F13" s="97"/>
      <c r="G13" s="97"/>
      <c r="H13" s="97"/>
      <c r="I13" s="98"/>
      <c r="J13" s="98"/>
      <c r="K13" s="97"/>
      <c r="L13" s="97"/>
      <c r="M13" s="97"/>
      <c r="N13" s="97"/>
      <c r="O13" s="97"/>
      <c r="P13" s="3"/>
      <c r="Q13" s="3"/>
    </row>
    <row r="14" spans="1:18" s="1" customFormat="1">
      <c r="A14" s="35" t="s">
        <v>165</v>
      </c>
      <c r="B14" s="30">
        <v>775</v>
      </c>
      <c r="C14" s="3"/>
      <c r="D14" s="36"/>
      <c r="E14" s="97">
        <v>3</v>
      </c>
      <c r="F14" s="97"/>
      <c r="G14" s="97"/>
      <c r="H14" s="97"/>
      <c r="I14" s="98"/>
      <c r="J14" s="98"/>
      <c r="K14" s="97"/>
      <c r="L14" s="97"/>
      <c r="M14" s="97"/>
      <c r="N14" s="97"/>
      <c r="O14" s="97"/>
      <c r="P14" s="3"/>
      <c r="Q14" s="3"/>
    </row>
    <row r="15" spans="1:18" s="1" customFormat="1">
      <c r="A15" s="35" t="s">
        <v>166</v>
      </c>
      <c r="B15" s="30">
        <v>810</v>
      </c>
      <c r="C15" s="3"/>
      <c r="D15" s="36"/>
      <c r="E15" s="3"/>
      <c r="F15" s="3"/>
      <c r="G15" s="3"/>
      <c r="H15" s="3"/>
      <c r="K15" s="3"/>
      <c r="L15" s="3"/>
      <c r="M15" s="3"/>
      <c r="N15" s="3"/>
      <c r="O15" s="3"/>
      <c r="P15" s="3"/>
      <c r="Q15" s="3"/>
    </row>
    <row r="16" spans="1:18" s="1" customFormat="1">
      <c r="A16" s="35" t="s">
        <v>167</v>
      </c>
      <c r="B16" s="30">
        <v>1650</v>
      </c>
      <c r="C16" s="3"/>
      <c r="D16" s="36"/>
      <c r="E16" s="3"/>
      <c r="F16" s="3"/>
      <c r="G16" s="3"/>
      <c r="H16" s="3"/>
      <c r="K16" s="3"/>
      <c r="L16" s="3"/>
      <c r="M16" s="3"/>
      <c r="N16" s="3"/>
      <c r="O16" s="3"/>
      <c r="P16" s="3"/>
      <c r="Q16" s="3"/>
    </row>
    <row r="17" spans="1:17" s="1" customFormat="1">
      <c r="A17" s="35" t="s">
        <v>122</v>
      </c>
      <c r="B17" s="30">
        <v>280</v>
      </c>
      <c r="C17" s="3"/>
      <c r="D17" s="36"/>
      <c r="E17" s="3"/>
      <c r="F17" s="3"/>
      <c r="G17" s="3"/>
      <c r="H17" s="3"/>
      <c r="K17" s="3"/>
      <c r="L17" s="3"/>
      <c r="M17" s="3"/>
      <c r="N17" s="3"/>
      <c r="O17" s="3"/>
      <c r="P17" s="3"/>
      <c r="Q17" s="3"/>
    </row>
    <row r="18" spans="1:17" s="1" customFormat="1">
      <c r="A18" s="35" t="s">
        <v>123</v>
      </c>
      <c r="B18" s="30">
        <v>275</v>
      </c>
      <c r="C18" s="3"/>
      <c r="D18" s="36"/>
      <c r="E18" s="3"/>
      <c r="F18" s="3"/>
      <c r="G18" s="3"/>
      <c r="H18" s="3"/>
      <c r="K18" s="3"/>
      <c r="L18" s="3"/>
      <c r="M18" s="3"/>
      <c r="N18" s="3"/>
      <c r="O18" s="3"/>
      <c r="P18" s="3"/>
      <c r="Q18" s="3"/>
    </row>
    <row r="19" spans="1:17" s="1" customFormat="1">
      <c r="A19" s="35" t="s">
        <v>124</v>
      </c>
      <c r="B19" s="30">
        <v>350</v>
      </c>
      <c r="C19" s="3"/>
      <c r="D19" s="36"/>
      <c r="E19" s="3"/>
      <c r="F19" s="3"/>
      <c r="G19" s="3"/>
      <c r="H19" s="3"/>
      <c r="K19" s="3"/>
      <c r="L19" s="3"/>
      <c r="M19" s="3"/>
      <c r="N19" s="3"/>
      <c r="O19" s="3"/>
      <c r="P19" s="3"/>
      <c r="Q19" s="3"/>
    </row>
    <row r="20" spans="1:17" s="1" customFormat="1">
      <c r="A20" s="35" t="s">
        <v>125</v>
      </c>
      <c r="B20" s="30">
        <v>585</v>
      </c>
      <c r="C20" s="3"/>
      <c r="D20" s="36"/>
      <c r="E20" s="3"/>
      <c r="F20" s="3"/>
      <c r="G20" s="3"/>
      <c r="H20" s="3"/>
      <c r="K20" s="3"/>
      <c r="L20" s="3"/>
      <c r="M20" s="3"/>
      <c r="N20" s="3"/>
      <c r="O20" s="3"/>
      <c r="P20" s="3"/>
      <c r="Q20" s="3"/>
    </row>
    <row r="21" spans="1:17" s="1" customFormat="1">
      <c r="A21" s="35" t="s">
        <v>191</v>
      </c>
      <c r="B21" s="30">
        <v>605</v>
      </c>
      <c r="C21" s="3"/>
      <c r="D21" s="36"/>
      <c r="E21" s="3"/>
      <c r="F21" s="3"/>
      <c r="G21" s="3"/>
      <c r="H21" s="3"/>
      <c r="K21" s="3"/>
      <c r="L21" s="3"/>
      <c r="M21" s="3"/>
      <c r="N21" s="3"/>
      <c r="O21" s="3"/>
      <c r="P21" s="3"/>
      <c r="Q21" s="3"/>
    </row>
    <row r="22" spans="1:17" s="1" customFormat="1">
      <c r="A22" s="35" t="s">
        <v>126</v>
      </c>
      <c r="B22" s="30">
        <v>720</v>
      </c>
      <c r="C22" s="3"/>
      <c r="D22" s="36"/>
      <c r="E22" s="3"/>
      <c r="F22" s="3"/>
      <c r="G22" s="3"/>
      <c r="H22" s="3"/>
      <c r="K22" s="3"/>
      <c r="L22" s="3"/>
      <c r="M22" s="3"/>
      <c r="N22" s="3"/>
      <c r="O22" s="3"/>
      <c r="P22" s="3"/>
      <c r="Q22" s="3"/>
    </row>
    <row r="23" spans="1:17" s="1" customFormat="1">
      <c r="A23" s="35" t="s">
        <v>192</v>
      </c>
      <c r="B23" s="30">
        <v>750</v>
      </c>
      <c r="C23" s="3"/>
      <c r="D23" s="36"/>
      <c r="E23" s="3"/>
      <c r="F23" s="3"/>
      <c r="G23" s="3"/>
      <c r="H23" s="3"/>
      <c r="K23" s="3"/>
      <c r="L23" s="3"/>
      <c r="M23" s="3"/>
      <c r="N23" s="3"/>
      <c r="O23" s="3"/>
      <c r="P23" s="3"/>
      <c r="Q23" s="3"/>
    </row>
    <row r="24" spans="1:17" s="1" customFormat="1">
      <c r="A24" s="35" t="s">
        <v>127</v>
      </c>
      <c r="B24" s="30">
        <v>690</v>
      </c>
      <c r="C24" s="3"/>
      <c r="D24" s="36"/>
      <c r="E24" s="3"/>
      <c r="F24" s="3"/>
      <c r="G24" s="3"/>
      <c r="H24" s="3"/>
      <c r="K24" s="3"/>
      <c r="L24" s="3"/>
      <c r="M24" s="3"/>
      <c r="N24" s="3"/>
      <c r="O24" s="3"/>
      <c r="P24" s="3"/>
      <c r="Q24" s="3"/>
    </row>
    <row r="25" spans="1:17" s="1" customFormat="1">
      <c r="A25" s="35" t="s">
        <v>193</v>
      </c>
      <c r="B25" s="30">
        <v>715</v>
      </c>
      <c r="C25" s="3"/>
      <c r="D25" s="36"/>
      <c r="E25" s="3"/>
      <c r="F25" s="3"/>
      <c r="G25" s="3"/>
      <c r="H25" s="3"/>
      <c r="K25" s="3"/>
      <c r="L25" s="3"/>
      <c r="M25" s="3"/>
      <c r="N25" s="3"/>
      <c r="O25" s="3"/>
      <c r="P25" s="3"/>
      <c r="Q25" s="3"/>
    </row>
    <row r="26" spans="1:17" s="1" customFormat="1">
      <c r="A26" s="35" t="s">
        <v>128</v>
      </c>
      <c r="B26" s="30">
        <v>1180</v>
      </c>
      <c r="C26" s="3"/>
      <c r="D26" s="36"/>
      <c r="E26" s="3"/>
      <c r="F26" s="3"/>
      <c r="G26" s="3"/>
      <c r="H26" s="3"/>
      <c r="K26" s="3"/>
      <c r="L26" s="3"/>
      <c r="M26" s="3"/>
      <c r="N26" s="3"/>
      <c r="O26" s="3"/>
      <c r="P26" s="3"/>
      <c r="Q26" s="3"/>
    </row>
    <row r="27" spans="1:17" s="1" customFormat="1">
      <c r="A27" s="35" t="s">
        <v>194</v>
      </c>
      <c r="B27" s="30">
        <v>1230</v>
      </c>
      <c r="C27" s="3"/>
      <c r="D27" s="36"/>
      <c r="E27" s="3"/>
      <c r="F27" s="3"/>
      <c r="G27" s="3"/>
      <c r="H27" s="3"/>
      <c r="K27" s="3"/>
      <c r="L27" s="3"/>
      <c r="M27" s="3"/>
      <c r="N27" s="3"/>
      <c r="O27" s="3"/>
      <c r="P27" s="3"/>
      <c r="Q27" s="3"/>
    </row>
    <row r="28" spans="1:17" s="1" customFormat="1">
      <c r="A28" s="35" t="s">
        <v>107</v>
      </c>
      <c r="B28" s="30">
        <v>625</v>
      </c>
      <c r="C28" s="3"/>
      <c r="D28" s="36"/>
      <c r="E28" s="3"/>
      <c r="F28" s="3"/>
      <c r="G28" s="3"/>
      <c r="H28" s="3"/>
      <c r="K28" s="3"/>
      <c r="L28" s="3"/>
      <c r="M28" s="3"/>
      <c r="N28" s="3"/>
      <c r="O28" s="3"/>
      <c r="P28" s="3"/>
      <c r="Q28" s="3"/>
    </row>
    <row r="29" spans="1:17" s="1" customFormat="1">
      <c r="A29" s="35" t="s">
        <v>195</v>
      </c>
      <c r="B29" s="30">
        <v>650</v>
      </c>
      <c r="C29" s="3"/>
      <c r="D29" s="36"/>
      <c r="E29" s="3"/>
      <c r="F29" s="3"/>
      <c r="G29" s="3"/>
      <c r="H29" s="3"/>
      <c r="K29" s="3"/>
      <c r="L29" s="3"/>
      <c r="M29" s="3"/>
      <c r="N29" s="3"/>
      <c r="O29" s="3"/>
      <c r="P29" s="3"/>
      <c r="Q29" s="3"/>
    </row>
    <row r="30" spans="1:17" s="1" customFormat="1">
      <c r="A30" s="35" t="s">
        <v>129</v>
      </c>
      <c r="B30" s="30">
        <v>835</v>
      </c>
      <c r="C30" s="3"/>
      <c r="D30" s="36"/>
      <c r="E30" s="3"/>
      <c r="F30" s="3"/>
      <c r="G30" s="3"/>
      <c r="H30" s="3"/>
      <c r="K30" s="3"/>
      <c r="L30" s="3"/>
      <c r="M30" s="3"/>
      <c r="N30" s="3"/>
      <c r="O30" s="3"/>
      <c r="P30" s="3"/>
      <c r="Q30" s="3"/>
    </row>
    <row r="31" spans="1:17" s="1" customFormat="1">
      <c r="A31" s="35" t="s">
        <v>196</v>
      </c>
      <c r="B31" s="30">
        <v>860</v>
      </c>
      <c r="C31" s="3"/>
      <c r="D31" s="36"/>
      <c r="E31" s="3"/>
      <c r="F31" s="3"/>
      <c r="G31" s="3"/>
      <c r="H31" s="3"/>
      <c r="K31" s="3"/>
      <c r="L31" s="3"/>
      <c r="M31" s="3"/>
      <c r="N31" s="3"/>
      <c r="O31" s="3"/>
      <c r="P31" s="3"/>
      <c r="Q31" s="3"/>
    </row>
    <row r="32" spans="1:17" s="1" customFormat="1">
      <c r="A32" s="35" t="s">
        <v>130</v>
      </c>
      <c r="B32" s="30">
        <v>800</v>
      </c>
      <c r="C32" s="3"/>
      <c r="D32" s="36"/>
      <c r="E32" s="3"/>
      <c r="F32" s="3"/>
      <c r="G32" s="3"/>
      <c r="H32" s="3"/>
      <c r="K32" s="3"/>
      <c r="L32" s="3"/>
      <c r="M32" s="3"/>
      <c r="N32" s="3"/>
      <c r="O32" s="3"/>
      <c r="P32" s="3"/>
      <c r="Q32" s="3"/>
    </row>
    <row r="33" spans="1:17" s="1" customFormat="1">
      <c r="A33" s="35" t="s">
        <v>197</v>
      </c>
      <c r="B33" s="30">
        <v>825</v>
      </c>
      <c r="C33" s="3"/>
      <c r="D33" s="36"/>
      <c r="E33" s="3"/>
      <c r="F33" s="3"/>
      <c r="G33" s="3"/>
      <c r="H33" s="3"/>
      <c r="K33" s="3"/>
      <c r="L33" s="3"/>
      <c r="M33" s="3"/>
      <c r="N33" s="3"/>
      <c r="O33" s="3"/>
      <c r="P33" s="3"/>
      <c r="Q33" s="3"/>
    </row>
    <row r="34" spans="1:17" s="1" customFormat="1">
      <c r="A34" s="35" t="s">
        <v>108</v>
      </c>
      <c r="B34" s="30">
        <v>1310</v>
      </c>
      <c r="C34" s="3"/>
      <c r="D34" s="36"/>
      <c r="E34" s="3"/>
      <c r="F34" s="3"/>
      <c r="G34" s="3"/>
      <c r="H34" s="3"/>
      <c r="K34" s="3"/>
      <c r="L34" s="3"/>
      <c r="M34" s="3"/>
      <c r="N34" s="3"/>
      <c r="O34" s="3"/>
      <c r="P34" s="3"/>
      <c r="Q34" s="3"/>
    </row>
    <row r="35" spans="1:17" s="1" customFormat="1">
      <c r="A35" s="35" t="s">
        <v>198</v>
      </c>
      <c r="B35" s="30">
        <v>1340</v>
      </c>
      <c r="C35" s="3"/>
      <c r="D35" s="36"/>
      <c r="E35" s="3"/>
      <c r="F35" s="3"/>
      <c r="G35" s="3"/>
      <c r="H35" s="3"/>
      <c r="K35" s="3"/>
      <c r="L35" s="3"/>
      <c r="M35" s="3"/>
      <c r="N35" s="3"/>
      <c r="O35" s="3"/>
      <c r="P35" s="3"/>
      <c r="Q35" s="3"/>
    </row>
    <row r="36" spans="1:17" s="1" customFormat="1">
      <c r="A36" s="35" t="s">
        <v>109</v>
      </c>
      <c r="B36" s="30">
        <v>1380</v>
      </c>
      <c r="C36" s="3"/>
      <c r="D36" s="36"/>
      <c r="E36" s="3"/>
      <c r="F36" s="3"/>
      <c r="G36" s="3"/>
      <c r="H36" s="3"/>
      <c r="K36" s="3"/>
      <c r="L36" s="3"/>
      <c r="M36" s="3"/>
      <c r="N36" s="3"/>
      <c r="O36" s="3"/>
      <c r="P36" s="3"/>
      <c r="Q36" s="3"/>
    </row>
    <row r="37" spans="1:17" s="1" customFormat="1">
      <c r="A37" s="35" t="s">
        <v>199</v>
      </c>
      <c r="B37" s="30">
        <v>1420</v>
      </c>
      <c r="C37" s="3"/>
      <c r="D37" s="36"/>
      <c r="E37" s="3"/>
      <c r="F37" s="3"/>
      <c r="G37" s="3"/>
      <c r="H37" s="3"/>
      <c r="K37" s="3"/>
      <c r="L37" s="3"/>
      <c r="M37" s="3"/>
      <c r="N37" s="3"/>
      <c r="O37" s="3"/>
      <c r="P37" s="3"/>
      <c r="Q37" s="3"/>
    </row>
    <row r="38" spans="1:17" s="1" customFormat="1">
      <c r="A38" s="35" t="s">
        <v>168</v>
      </c>
      <c r="B38" s="30">
        <v>625</v>
      </c>
      <c r="C38" s="3"/>
      <c r="D38" s="36"/>
      <c r="E38" s="3"/>
      <c r="F38" s="3"/>
      <c r="G38" s="3"/>
      <c r="H38" s="3"/>
      <c r="K38" s="3"/>
      <c r="L38" s="3"/>
      <c r="M38" s="3"/>
      <c r="N38" s="3"/>
      <c r="O38" s="3"/>
      <c r="P38" s="3"/>
      <c r="Q38" s="3"/>
    </row>
    <row r="39" spans="1:17" s="1" customFormat="1">
      <c r="A39" s="35" t="s">
        <v>131</v>
      </c>
      <c r="B39" s="30">
        <v>575</v>
      </c>
      <c r="C39" s="3"/>
      <c r="D39" s="36"/>
      <c r="E39" s="3"/>
      <c r="F39" s="3"/>
      <c r="G39" s="3"/>
      <c r="H39" s="3"/>
      <c r="K39" s="3"/>
      <c r="L39" s="3"/>
      <c r="M39" s="3"/>
      <c r="N39" s="3"/>
      <c r="O39" s="3"/>
      <c r="P39" s="3"/>
      <c r="Q39" s="3"/>
    </row>
    <row r="40" spans="1:17" s="1" customFormat="1">
      <c r="A40" s="35" t="s">
        <v>169</v>
      </c>
      <c r="B40" s="30">
        <v>1130</v>
      </c>
      <c r="C40" s="3"/>
      <c r="D40" s="36"/>
      <c r="E40" s="3"/>
      <c r="F40" s="3"/>
      <c r="G40" s="3"/>
      <c r="H40" s="3"/>
      <c r="K40" s="3"/>
      <c r="L40" s="3"/>
      <c r="M40" s="3"/>
      <c r="N40" s="3"/>
      <c r="O40" s="3"/>
      <c r="P40" s="3"/>
      <c r="Q40" s="3"/>
    </row>
    <row r="41" spans="1:17" s="1" customFormat="1">
      <c r="A41" s="35" t="s">
        <v>200</v>
      </c>
      <c r="B41" s="30">
        <v>725</v>
      </c>
      <c r="C41" s="3"/>
      <c r="D41" s="36"/>
      <c r="E41" s="3"/>
      <c r="F41" s="3"/>
      <c r="G41" s="3"/>
      <c r="H41" s="3"/>
    </row>
    <row r="42" spans="1:17" s="1" customFormat="1">
      <c r="A42" s="35" t="s">
        <v>201</v>
      </c>
      <c r="B42" s="30">
        <v>1190</v>
      </c>
      <c r="C42" s="3"/>
      <c r="D42" s="36"/>
      <c r="E42" s="3"/>
      <c r="F42" s="3"/>
      <c r="G42" s="3"/>
      <c r="H42" s="3"/>
    </row>
  </sheetData>
  <mergeCells count="2">
    <mergeCell ref="A4:F4"/>
    <mergeCell ref="G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selection activeCell="J44" sqref="J44"/>
    </sheetView>
  </sheetViews>
  <sheetFormatPr defaultRowHeight="14.25"/>
  <cols>
    <col min="1" max="1" width="17" style="1" customWidth="1"/>
    <col min="2" max="2" width="7.375" style="1" customWidth="1"/>
    <col min="3" max="3" width="3.5" style="1" customWidth="1"/>
    <col min="4" max="4" width="15" style="1" customWidth="1"/>
    <col min="5" max="5" width="5.875" style="1" customWidth="1"/>
    <col min="6" max="6" width="3.5" style="1" customWidth="1"/>
    <col min="7" max="7" width="17.625" style="1" customWidth="1"/>
    <col min="8" max="8" width="5.875" style="1" customWidth="1"/>
    <col min="9" max="9" width="3.125" style="1" customWidth="1"/>
    <col min="10" max="10" width="17.125" style="1" customWidth="1"/>
    <col min="11" max="11" width="7.375" style="1" customWidth="1"/>
    <col min="12" max="12" width="3.5" style="1" customWidth="1"/>
    <col min="13" max="13" width="15.875" style="1" customWidth="1"/>
    <col min="14" max="14" width="5.875" style="1" customWidth="1"/>
    <col min="15" max="15" width="3.5" style="1" customWidth="1"/>
    <col min="16" max="16" width="16.25" style="1" customWidth="1"/>
    <col min="17" max="17" width="5.875" style="1" customWidth="1"/>
    <col min="18" max="16384" width="9" style="1"/>
  </cols>
  <sheetData>
    <row r="1" spans="1:18" ht="15.75">
      <c r="A1" s="17"/>
      <c r="B1" s="17"/>
      <c r="C1" s="17"/>
      <c r="D1" s="18" t="s">
        <v>188</v>
      </c>
      <c r="E1" s="17"/>
      <c r="F1" s="17"/>
      <c r="G1" s="17"/>
      <c r="H1" s="17"/>
      <c r="I1" s="32"/>
      <c r="J1" s="17"/>
      <c r="K1" s="17"/>
      <c r="L1" s="17"/>
      <c r="M1" s="18" t="s">
        <v>190</v>
      </c>
      <c r="N1" s="17"/>
      <c r="O1" s="17"/>
      <c r="P1" s="17"/>
      <c r="Q1" s="17"/>
    </row>
    <row r="2" spans="1:18" ht="7.5" customHeight="1">
      <c r="A2" s="17"/>
      <c r="B2" s="17"/>
      <c r="C2" s="17"/>
      <c r="D2" s="18"/>
      <c r="E2" s="17"/>
      <c r="F2" s="17"/>
      <c r="G2" s="17"/>
      <c r="H2" s="17"/>
      <c r="I2" s="32"/>
      <c r="J2" s="17"/>
      <c r="K2" s="17"/>
      <c r="L2" s="17"/>
      <c r="M2" s="18"/>
      <c r="N2" s="17"/>
      <c r="O2" s="17"/>
      <c r="P2" s="17"/>
      <c r="Q2" s="17"/>
    </row>
    <row r="3" spans="1:18">
      <c r="A3" s="19" t="s">
        <v>186</v>
      </c>
      <c r="B3" s="17"/>
      <c r="C3" s="17"/>
      <c r="D3" s="17"/>
      <c r="E3" s="17"/>
      <c r="F3" s="17"/>
      <c r="G3" s="17"/>
      <c r="H3" s="26" t="s">
        <v>185</v>
      </c>
      <c r="I3" s="32"/>
      <c r="J3" s="19" t="s">
        <v>186</v>
      </c>
      <c r="K3" s="17"/>
      <c r="L3" s="17"/>
      <c r="M3" s="17"/>
      <c r="N3" s="17"/>
      <c r="O3" s="17"/>
      <c r="P3" s="17"/>
      <c r="Q3" s="26" t="s">
        <v>185</v>
      </c>
    </row>
    <row r="4" spans="1:18">
      <c r="A4" s="20"/>
      <c r="B4" s="17"/>
      <c r="C4" s="21" t="s">
        <v>158</v>
      </c>
      <c r="D4" s="17"/>
      <c r="E4" s="17"/>
      <c r="F4" s="17"/>
      <c r="G4" s="17"/>
      <c r="H4" s="17">
        <v>6.5869999999999997</v>
      </c>
      <c r="I4" s="32"/>
      <c r="J4" s="20"/>
      <c r="K4" s="17"/>
      <c r="L4" s="21" t="s">
        <v>158</v>
      </c>
      <c r="M4" s="17"/>
      <c r="N4" s="17"/>
      <c r="O4" s="17"/>
      <c r="P4" s="17"/>
      <c r="Q4" s="17">
        <v>6.5869999999999997</v>
      </c>
    </row>
    <row r="5" spans="1:18">
      <c r="A5" s="17"/>
      <c r="B5" s="17"/>
      <c r="C5" s="17"/>
      <c r="D5" s="17">
        <v>1</v>
      </c>
      <c r="E5" s="17">
        <v>14</v>
      </c>
      <c r="F5" s="17">
        <v>9</v>
      </c>
      <c r="G5" s="17"/>
      <c r="H5" s="17"/>
      <c r="I5" s="32"/>
      <c r="J5" s="17"/>
      <c r="K5" s="17"/>
      <c r="L5" s="17"/>
      <c r="M5" s="17">
        <v>1</v>
      </c>
      <c r="N5" s="17">
        <v>65</v>
      </c>
      <c r="O5" s="17">
        <v>15</v>
      </c>
      <c r="P5" s="17"/>
      <c r="Q5" s="17"/>
    </row>
    <row r="6" spans="1:18" ht="15">
      <c r="A6" s="22" t="s">
        <v>157</v>
      </c>
      <c r="B6" s="26">
        <v>3</v>
      </c>
      <c r="C6" s="17"/>
      <c r="D6" s="17">
        <v>2</v>
      </c>
      <c r="E6" s="17">
        <v>16</v>
      </c>
      <c r="F6" s="17">
        <v>12</v>
      </c>
      <c r="G6" s="17"/>
      <c r="H6" s="17"/>
      <c r="I6" s="32"/>
      <c r="J6" s="22" t="s">
        <v>157</v>
      </c>
      <c r="K6" s="26">
        <v>2</v>
      </c>
      <c r="L6" s="17"/>
      <c r="M6" s="17">
        <v>2</v>
      </c>
      <c r="N6" s="17">
        <v>90</v>
      </c>
      <c r="O6" s="17">
        <v>20</v>
      </c>
      <c r="P6" s="17">
        <v>6</v>
      </c>
      <c r="Q6" s="17">
        <v>140</v>
      </c>
      <c r="R6" s="3">
        <v>37.5</v>
      </c>
    </row>
    <row r="7" spans="1:18" ht="15">
      <c r="A7" s="22" t="s">
        <v>172</v>
      </c>
      <c r="B7" s="26">
        <v>315</v>
      </c>
      <c r="C7" s="17"/>
      <c r="D7" s="17">
        <v>3</v>
      </c>
      <c r="E7" s="17">
        <v>18</v>
      </c>
      <c r="F7" s="17">
        <v>15</v>
      </c>
      <c r="G7" s="17"/>
      <c r="H7" s="17"/>
      <c r="I7" s="32"/>
      <c r="J7" s="22" t="s">
        <v>172</v>
      </c>
      <c r="K7" s="26">
        <v>1310</v>
      </c>
      <c r="L7" s="17"/>
      <c r="M7" s="17">
        <v>3</v>
      </c>
      <c r="N7" s="17">
        <v>95</v>
      </c>
      <c r="O7" s="17">
        <v>22.5</v>
      </c>
      <c r="P7" s="17">
        <v>7</v>
      </c>
      <c r="Q7" s="17">
        <v>150</v>
      </c>
      <c r="R7" s="3">
        <v>40</v>
      </c>
    </row>
    <row r="8" spans="1:18" ht="15">
      <c r="A8" s="23" t="s">
        <v>159</v>
      </c>
      <c r="B8" s="41">
        <f>((IF(AND(B$7&lt;300,B6=1),$E$5+2*$F$5,IF(AND(B$7&lt;300,B6=2),$E$6+2*$F$6,IF(AND(B$7&lt;300,B6=3),$E$7+2*$F$7,IF(AND(B$7&lt;300,B6=4),$E$8+2*$F$8,IF(AND(B$7&lt;400,B6=1),$E$5+3*$F$5,IF(AND(B$7&lt;400,B6=2),$E$6+3*$F$6,IF(AND(B$7&lt;400,B6=3),$E$7+3*$F$7,IF(AND(B$7&lt;400,B6=4),$E$8+3*$F$8,IF(AND(B$7&lt;500,B6=1),$E$5+4*$F$5,IF(AND(B$7&lt;500,B6=2),$E$6+4*$F$6,IF(AND(B$7&lt;500,B6=3),$E$7+4*$F$7,IF(AND(B$7&lt;500,B6=4),$E$8+4*$F$8,IF(AND(B$7&lt;600,B6=1),$E$5+5*$F$5,IF(AND(B$7&lt;600,B6=2),$E$6+5*$F$6,IF(AND(B$7&lt;600,B6=3),$E$7+5*$F$7,IF(AND(B$7&lt;600,B6=4),$E$8+5*$F$8,IF(AND(B$7&lt;700,B6=1),$E$5+6*$F$5,IF(AND(B$7&lt;700,B6=2),$E$6+6*$F$6,IF(AND(B$7&lt;700,B6=3),$E$7+6*$F$7,IF(AND(B$7&lt;700,B6=4),$E$8+6*$F$8,IF(AND(B$7&lt;800,B6=1),$E$5+7*$F$5,IF(AND(B$7&lt;800,B6=2),$E$6+7*$F$6,IF(AND(B$7&lt;800,B6=3),$E$7+7*$F$7,IF(AND(B$7&lt;800,B6=4),$E$8+7*$F$8,IF(AND(B$7&lt;900,B6=1),$E$5+8*$F$5,IF(AND(B$7&lt;900,B6=2),$E$6+8*$F$6,IF(AND(B$7&lt;900,B6=3),$E$7+8*$F$7,IF(AND(B$7&lt;900,B6=4),$E$8+8*$F$8,IF(AND(B$7&lt;1000,B6=1),$E$5+9*$F$5,IF(AND(B$7&lt;1000,B6=2),$E$6+9*$F$6,IF(AND(B$7&lt;1000,B6=3),$E$7+9*$F$7,IF(AND(B$7&lt;1000,B6=4),$E$8+9*$F$8,IF(AND(B$7&lt;1100,B6=1),$E$5+10*$F$5,IF(AND(B$7&lt;1100,B6=2),$E$6+10*$F$6,IF(AND(B$7&lt;1100,B6=3),$E$7+10*$F$7,IF(AND(B$7&lt;1100,B6=4),$E$8+10*$F$8,IF(AND(B$7&lt;1200,B6=1),$E$5+11*$F$5,IF(AND(B$7&lt;1200,B6=2),$E$6+11*$F$6,IF(AND(B$7&lt;1200,B6=3),$E$7+11*$F$7,IF(AND(B$7&lt;1200,B6=4),$E$8+11*$F$8,IF(AND(B$7&lt;1300,B6=1),$E$5+12*$F$5,IF(AND(B$7&lt;1300,B6=2),$E$6+12*$F$6,IF(AND(B$7&lt;1300,B6=3),$E$7+12*$F$7,IF(AND(B$7&lt;1300,B6=4),$E$8+12*$F$8,IF(AND(B$7&lt;1400,B6=1),$E$5+13*$F$5,IF(AND(B$7&lt;1400,B6=2),$E$6+13*$F$6,IF(AND(B$7&lt;1400,B6=3),$E$7+13*$F$7,IF(AND(B$7&lt;1400,B6=4),$E$8+13*$F$8,IF(AND(B$7&lt;1500,B6=1),$E$5+14*$F$5,IF(AND(B$7&lt;1500,B6=2),$E$6+14*$F$6,IF(AND(B$7&lt;1500,B6=3),$E$7+14*$F$7,IF(AND(B$7&lt;1500,B6=4),$E$8+14*$F$8,IF(AND(B$7&lt;1600,B6=1),$E$5+15*$F$5,IF(AND(B$7&lt;1600,B6=2),$E$6+15*$F$6,IF(AND(B$7&lt;1600,B6=3),$E$7+15*$F$7,IF(AND(B$7&lt;1600,B6=4),$E$8+15*$F$8,IF(AND(B$7&lt;1700,B6=1),$E$5+16*$F$5,IF(AND(B$7&lt;1700,B6=2),$E$6+16*$F$6,IF(AND(B$7&lt;1700,B6=3),$E$7+16*$F$7,IF(AND(B$7&lt;1700,B6=4),$E$8+16*$F$8,IF(AND(B$7&lt;1800,B6=1),$E$5+17*$F$5,IF(AND(B$7&lt;1800,B6=2),$E$6+17*$F$6,IF(AND(B$7&lt;1800,B6=3),$E$7+17*$F$7,IF(AND(B$7&lt;1800,B6=4),$E$8+17*$F$8,0)))))))))))))))))))))))))))))))))))))))))))))))))))))))))))))))))+8)/H4</f>
        <v>10.778806740549568</v>
      </c>
      <c r="C8" s="17"/>
      <c r="D8" s="17">
        <v>4</v>
      </c>
      <c r="E8" s="17">
        <v>20</v>
      </c>
      <c r="F8" s="17">
        <v>18</v>
      </c>
      <c r="G8" s="17"/>
      <c r="H8" s="17"/>
      <c r="I8" s="32"/>
      <c r="J8" s="23" t="s">
        <v>159</v>
      </c>
      <c r="K8" s="41">
        <f>(IF(AND(K7&lt;500,K6=1),N5,IF(AND(K7&lt;500,K6=2),N6,IF(AND(K7&lt;500,K6=3),N7,IF(AND(K7&lt;500,K6=4),N8,IF(AND(K7&lt;500,K6=5),N9,IF(AND(K7&lt;500,K6=6),Q6,IF(AND(K7&lt;500,K6=7),Q7,IF(AND(K7&lt;500,K6=8),Q8,IF(AND(K7&lt;500,K6=9),Q9,IF(AND(K7&lt;1000,K6=1),N5+O5,IF(AND(K7&lt;1000,K6=2),N6+O6,IF(AND(K7&lt;1000,K6=3),N7+O7,IF(AND(K7&lt;1000,K6=4),N8+O8,IF(AND(K7&lt;1000,K6=5),N9+O9,IF(AND(K7&lt;1000,K6=6),Q6+R6,IF(AND(K7&lt;1000,K6=7),Q7+R7,IF(AND(K7&lt;1000,K6=8),Q8+R8,IF(AND(K7&lt;1000,K6=9),Q9+R9,IF(AND(K7&lt;1500,K6=1),N5+2*O5,IF(AND(K7&lt;1500,K6=2),N6+2*O6,IF(AND(K7&lt;1500,K6=3),N7+2*O7,IF(AND(K7&lt;1500,K6=4),N8+2*O8,IF(AND(K7&lt;1500,K6=5),N9+2*O9,IF(AND(K7&lt;1500,K6=6),Q6+2*R6,IF(AND(K7&lt;1500,K6=7),Q7+2*R7,IF(AND(K7&lt;1500,K6=8),Q8+2*R8,IF(AND(K7&lt;1500,K6=9),Q9+2*R9,IF(AND(K7&lt;2000,K6=1),N5+3*O5,IF(AND(K7&lt;2000,K6=2),N6+3*O6,IF(AND(K7&lt;2000,K6=3),N7+3*O7,IF(AND(K7&lt;2000,K6=4),N8+3*O8,IF(AND(K7&lt;2000,K6=5),N9+3*O9,IF(AND(K7&lt;2000,K6=6),Q6+3*R6,IF(AND(K7&lt;2000,K6=7),Q7+3*R7,IF(AND(K7&lt;2000,K6=8),Q8+3*R8,IF(AND(K7&lt;2000,K6=9),Q9+3*R9,IF(AND(K7&lt;2500,K6=1),N5+4*O5,IF(AND(K7&lt;2500,K6=2),N6+4*O6,IF(AND(K7&lt;2500,K6=3),N7+4*O7,IF(AND(K7&lt;2500,K6=4),N8+4*O8,IF(AND(K7&lt;2500,K6=5),N9+4*O9,IF(AND(K7&lt;2500,K6=6),Q6+4*R6,IF(AND(K7&lt;2500,K6=7),Q7+4*R7,IF(AND(K7&lt;2500,K6=8),Q8+4*R8,IF(AND(K7&lt;2500,K6=9),Q9+4*R9,IF(AND(K7&lt;3000,K6=1),N5+5*O5,IF(AND(K7&lt;3000,K6=2),N6+5*O6,IF(AND(K7&lt;3000,K6=3),N7+5*O7,IF(AND(K7&lt;3000,K6=4),N8+5*O8,IF(AND(K7&lt;3000,K6=5),N9+5*O9,IF(AND(K7&lt;3000,K6=6),Q6+5*R6,IF(AND(K7&lt;3000,K6=7),Q7+5*R7,IF(AND(K7&lt;3000,K6=8),Q8+5*R8,IF(AND(K7&lt;3000,K6=9),Q9+5*R9)))))))))))))))))))))))))))))))))))))))))))))))))))))))/H4</f>
        <v>19.735843327766815</v>
      </c>
      <c r="L8" s="17"/>
      <c r="M8" s="17">
        <v>4</v>
      </c>
      <c r="N8" s="17">
        <v>105</v>
      </c>
      <c r="O8" s="17">
        <v>27.5</v>
      </c>
      <c r="P8" s="17">
        <v>8</v>
      </c>
      <c r="Q8" s="17">
        <v>167.5</v>
      </c>
      <c r="R8" s="3">
        <v>50</v>
      </c>
    </row>
    <row r="9" spans="1:18" ht="14.1" customHeight="1" thickBot="1">
      <c r="A9" s="23"/>
      <c r="B9" s="24"/>
      <c r="C9" s="17"/>
      <c r="D9" s="17"/>
      <c r="E9" s="17"/>
      <c r="F9" s="4"/>
      <c r="G9" s="13" t="s">
        <v>0</v>
      </c>
      <c r="H9" s="14" t="s">
        <v>157</v>
      </c>
      <c r="I9" s="32"/>
      <c r="J9" s="23"/>
      <c r="K9" s="24"/>
      <c r="L9" s="17"/>
      <c r="M9" s="17">
        <v>5</v>
      </c>
      <c r="N9" s="17">
        <v>120</v>
      </c>
      <c r="O9" s="17">
        <v>37.5</v>
      </c>
      <c r="P9" s="17">
        <v>9</v>
      </c>
      <c r="Q9" s="17">
        <v>222.5</v>
      </c>
      <c r="R9" s="3">
        <v>50</v>
      </c>
    </row>
    <row r="10" spans="1:18" ht="14.1" customHeight="1" thickTop="1" thickBot="1">
      <c r="A10" s="13" t="s">
        <v>0</v>
      </c>
      <c r="B10" s="14" t="s">
        <v>157</v>
      </c>
      <c r="C10" s="5"/>
      <c r="D10" s="15" t="s">
        <v>0</v>
      </c>
      <c r="E10" s="14" t="s">
        <v>157</v>
      </c>
      <c r="F10" s="5"/>
      <c r="G10" s="9" t="s">
        <v>29</v>
      </c>
      <c r="H10" s="10">
        <v>3</v>
      </c>
      <c r="I10" s="32"/>
      <c r="J10" s="13" t="s">
        <v>0</v>
      </c>
      <c r="K10" s="14" t="s">
        <v>157</v>
      </c>
      <c r="L10" s="5"/>
      <c r="M10" s="15" t="s">
        <v>0</v>
      </c>
      <c r="N10" s="14" t="s">
        <v>157</v>
      </c>
      <c r="O10" s="5"/>
      <c r="P10" s="13" t="s">
        <v>0</v>
      </c>
      <c r="Q10" s="14" t="s">
        <v>157</v>
      </c>
    </row>
    <row r="11" spans="1:18" ht="14.1" customHeight="1" thickTop="1">
      <c r="A11" s="7" t="s">
        <v>1</v>
      </c>
      <c r="B11" s="8">
        <v>4</v>
      </c>
      <c r="C11" s="5"/>
      <c r="D11" s="7" t="s">
        <v>114</v>
      </c>
      <c r="E11" s="8">
        <v>4</v>
      </c>
      <c r="F11" s="5"/>
      <c r="G11" s="7" t="s">
        <v>31</v>
      </c>
      <c r="H11" s="8">
        <v>2</v>
      </c>
      <c r="I11" s="32"/>
      <c r="J11" s="7" t="s">
        <v>113</v>
      </c>
      <c r="K11" s="8">
        <v>8</v>
      </c>
      <c r="L11" s="5"/>
      <c r="M11" s="7" t="s">
        <v>144</v>
      </c>
      <c r="N11" s="8">
        <v>9</v>
      </c>
      <c r="O11" s="5"/>
      <c r="P11" s="7" t="s">
        <v>27</v>
      </c>
      <c r="Q11" s="8">
        <v>9</v>
      </c>
    </row>
    <row r="12" spans="1:18" ht="14.1" customHeight="1">
      <c r="A12" s="9" t="s">
        <v>113</v>
      </c>
      <c r="B12" s="10">
        <v>4</v>
      </c>
      <c r="C12" s="5"/>
      <c r="D12" s="9" t="s">
        <v>145</v>
      </c>
      <c r="E12" s="10">
        <v>4</v>
      </c>
      <c r="F12" s="5"/>
      <c r="G12" s="9" t="s">
        <v>33</v>
      </c>
      <c r="H12" s="10">
        <v>2</v>
      </c>
      <c r="I12" s="32"/>
      <c r="J12" s="9" t="s">
        <v>5</v>
      </c>
      <c r="K12" s="10">
        <v>4</v>
      </c>
      <c r="L12" s="5"/>
      <c r="M12" s="9" t="s">
        <v>110</v>
      </c>
      <c r="N12" s="10">
        <v>6</v>
      </c>
      <c r="O12" s="5"/>
      <c r="P12" s="9" t="s">
        <v>29</v>
      </c>
      <c r="Q12" s="10">
        <v>6</v>
      </c>
    </row>
    <row r="13" spans="1:18" ht="14.1" customHeight="1">
      <c r="A13" s="7" t="s">
        <v>3</v>
      </c>
      <c r="B13" s="8">
        <v>2</v>
      </c>
      <c r="C13" s="5"/>
      <c r="D13" s="7" t="s">
        <v>62</v>
      </c>
      <c r="E13" s="8">
        <v>4</v>
      </c>
      <c r="F13" s="5"/>
      <c r="G13" s="11" t="s">
        <v>35</v>
      </c>
      <c r="H13" s="8">
        <v>4</v>
      </c>
      <c r="I13" s="32"/>
      <c r="J13" s="7" t="s">
        <v>7</v>
      </c>
      <c r="K13" s="8">
        <v>6</v>
      </c>
      <c r="L13" s="5"/>
      <c r="M13" s="7" t="s">
        <v>145</v>
      </c>
      <c r="N13" s="8">
        <v>9</v>
      </c>
      <c r="O13" s="5"/>
      <c r="P13" s="11" t="s">
        <v>31</v>
      </c>
      <c r="Q13" s="12">
        <v>9</v>
      </c>
    </row>
    <row r="14" spans="1:18" ht="14.1" customHeight="1">
      <c r="A14" s="9" t="s">
        <v>5</v>
      </c>
      <c r="B14" s="10">
        <v>3</v>
      </c>
      <c r="C14" s="5"/>
      <c r="D14" s="9" t="s">
        <v>64</v>
      </c>
      <c r="E14" s="10">
        <v>2</v>
      </c>
      <c r="F14" s="5"/>
      <c r="G14" s="9" t="s">
        <v>120</v>
      </c>
      <c r="H14" s="10">
        <v>4</v>
      </c>
      <c r="I14" s="32"/>
      <c r="J14" s="9" t="s">
        <v>12</v>
      </c>
      <c r="K14" s="10">
        <v>9</v>
      </c>
      <c r="L14" s="5"/>
      <c r="M14" s="9" t="s">
        <v>62</v>
      </c>
      <c r="N14" s="10">
        <v>8</v>
      </c>
      <c r="O14" s="5"/>
      <c r="P14" s="7" t="s">
        <v>33</v>
      </c>
      <c r="Q14" s="8">
        <v>7</v>
      </c>
    </row>
    <row r="15" spans="1:18" ht="14.1" customHeight="1">
      <c r="A15" s="7" t="s">
        <v>7</v>
      </c>
      <c r="B15" s="8">
        <v>3</v>
      </c>
      <c r="C15" s="5"/>
      <c r="D15" s="7" t="s">
        <v>66</v>
      </c>
      <c r="E15" s="8">
        <v>3</v>
      </c>
      <c r="F15" s="5"/>
      <c r="G15" s="11" t="s">
        <v>119</v>
      </c>
      <c r="H15" s="8">
        <v>4</v>
      </c>
      <c r="I15" s="32"/>
      <c r="J15" s="7" t="s">
        <v>14</v>
      </c>
      <c r="K15" s="8">
        <v>7</v>
      </c>
      <c r="L15" s="5"/>
      <c r="M15" s="7" t="s">
        <v>64</v>
      </c>
      <c r="N15" s="8">
        <v>1</v>
      </c>
      <c r="O15" s="5"/>
      <c r="P15" s="11" t="s">
        <v>35</v>
      </c>
      <c r="Q15" s="12">
        <v>4</v>
      </c>
    </row>
    <row r="16" spans="1:18" ht="14.1" customHeight="1">
      <c r="A16" s="9" t="s">
        <v>133</v>
      </c>
      <c r="B16" s="10">
        <v>2</v>
      </c>
      <c r="C16" s="5"/>
      <c r="D16" s="9" t="s">
        <v>68</v>
      </c>
      <c r="E16" s="10">
        <v>3</v>
      </c>
      <c r="F16" s="5"/>
      <c r="G16" s="9" t="s">
        <v>37</v>
      </c>
      <c r="H16" s="10">
        <v>2</v>
      </c>
      <c r="I16" s="32"/>
      <c r="J16" s="9" t="s">
        <v>18</v>
      </c>
      <c r="K16" s="10">
        <v>8</v>
      </c>
      <c r="L16" s="5"/>
      <c r="M16" s="9" t="s">
        <v>66</v>
      </c>
      <c r="N16" s="10">
        <v>8</v>
      </c>
      <c r="O16" s="5"/>
      <c r="P16" s="7" t="s">
        <v>119</v>
      </c>
      <c r="Q16" s="8">
        <v>8</v>
      </c>
    </row>
    <row r="17" spans="1:17" ht="14.1" customHeight="1">
      <c r="A17" s="7" t="s">
        <v>10</v>
      </c>
      <c r="B17" s="8">
        <v>4</v>
      </c>
      <c r="C17" s="5"/>
      <c r="D17" s="7" t="s">
        <v>70</v>
      </c>
      <c r="E17" s="8">
        <v>2</v>
      </c>
      <c r="F17" s="5"/>
      <c r="G17" s="11" t="s">
        <v>39</v>
      </c>
      <c r="H17" s="8">
        <v>3</v>
      </c>
      <c r="I17" s="32"/>
      <c r="J17" s="7" t="s">
        <v>20</v>
      </c>
      <c r="K17" s="8">
        <v>6</v>
      </c>
      <c r="L17" s="5"/>
      <c r="M17" s="7" t="s">
        <v>70</v>
      </c>
      <c r="N17" s="8">
        <v>7</v>
      </c>
      <c r="O17" s="5"/>
      <c r="P17" s="11" t="s">
        <v>37</v>
      </c>
      <c r="Q17" s="12">
        <v>3</v>
      </c>
    </row>
    <row r="18" spans="1:17" ht="14.1" customHeight="1">
      <c r="A18" s="9" t="s">
        <v>12</v>
      </c>
      <c r="B18" s="10">
        <v>2</v>
      </c>
      <c r="C18" s="5"/>
      <c r="D18" s="9" t="s">
        <v>72</v>
      </c>
      <c r="E18" s="10">
        <v>2</v>
      </c>
      <c r="F18" s="5"/>
      <c r="G18" s="9" t="s">
        <v>41</v>
      </c>
      <c r="H18" s="10">
        <v>3</v>
      </c>
      <c r="I18" s="32"/>
      <c r="J18" s="9" t="s">
        <v>136</v>
      </c>
      <c r="K18" s="10">
        <v>9</v>
      </c>
      <c r="L18" s="5"/>
      <c r="M18" s="9" t="s">
        <v>72</v>
      </c>
      <c r="N18" s="10">
        <v>3</v>
      </c>
      <c r="O18" s="5"/>
      <c r="P18" s="7" t="s">
        <v>39</v>
      </c>
      <c r="Q18" s="8">
        <v>8</v>
      </c>
    </row>
    <row r="19" spans="1:17" ht="14.1" customHeight="1">
      <c r="A19" s="7" t="s">
        <v>14</v>
      </c>
      <c r="B19" s="8">
        <v>2</v>
      </c>
      <c r="C19" s="5"/>
      <c r="D19" s="7" t="s">
        <v>74</v>
      </c>
      <c r="E19" s="8">
        <v>2</v>
      </c>
      <c r="F19" s="5"/>
      <c r="G19" s="11" t="s">
        <v>43</v>
      </c>
      <c r="H19" s="8">
        <v>2</v>
      </c>
      <c r="I19" s="32"/>
      <c r="J19" s="7" t="s">
        <v>30</v>
      </c>
      <c r="K19" s="8">
        <v>8</v>
      </c>
      <c r="L19" s="5"/>
      <c r="M19" s="7" t="s">
        <v>74</v>
      </c>
      <c r="N19" s="8">
        <v>9</v>
      </c>
      <c r="O19" s="5"/>
      <c r="P19" s="11" t="s">
        <v>41</v>
      </c>
      <c r="Q19" s="12">
        <v>6</v>
      </c>
    </row>
    <row r="20" spans="1:17" ht="14.1" customHeight="1">
      <c r="A20" s="9" t="s">
        <v>16</v>
      </c>
      <c r="B20" s="10">
        <v>4</v>
      </c>
      <c r="C20" s="5"/>
      <c r="D20" s="9" t="s">
        <v>76</v>
      </c>
      <c r="E20" s="10">
        <v>3</v>
      </c>
      <c r="F20" s="5"/>
      <c r="G20" s="9" t="s">
        <v>45</v>
      </c>
      <c r="H20" s="10">
        <v>3</v>
      </c>
      <c r="I20" s="32"/>
      <c r="J20" s="9" t="s">
        <v>32</v>
      </c>
      <c r="K20" s="10">
        <v>9</v>
      </c>
      <c r="L20" s="5"/>
      <c r="M20" s="9" t="s">
        <v>76</v>
      </c>
      <c r="N20" s="10">
        <v>6</v>
      </c>
      <c r="O20" s="5"/>
      <c r="P20" s="7" t="s">
        <v>43</v>
      </c>
      <c r="Q20" s="8">
        <v>9</v>
      </c>
    </row>
    <row r="21" spans="1:17" ht="14.1" customHeight="1">
      <c r="A21" s="7" t="s">
        <v>18</v>
      </c>
      <c r="B21" s="8">
        <v>3</v>
      </c>
      <c r="C21" s="5"/>
      <c r="D21" s="7" t="s">
        <v>78</v>
      </c>
      <c r="E21" s="8">
        <v>2</v>
      </c>
      <c r="F21" s="5"/>
      <c r="G21" s="11" t="s">
        <v>47</v>
      </c>
      <c r="H21" s="8">
        <v>2</v>
      </c>
      <c r="I21" s="32"/>
      <c r="J21" s="7" t="s">
        <v>34</v>
      </c>
      <c r="K21" s="8">
        <v>9</v>
      </c>
      <c r="L21" s="5"/>
      <c r="M21" s="7" t="s">
        <v>78</v>
      </c>
      <c r="N21" s="8">
        <v>8</v>
      </c>
      <c r="O21" s="5"/>
      <c r="P21" s="11" t="s">
        <v>45</v>
      </c>
      <c r="Q21" s="12">
        <v>9</v>
      </c>
    </row>
    <row r="22" spans="1:17" ht="14.1" customHeight="1">
      <c r="A22" s="9" t="s">
        <v>20</v>
      </c>
      <c r="B22" s="10">
        <v>3</v>
      </c>
      <c r="C22" s="5"/>
      <c r="D22" s="9" t="s">
        <v>80</v>
      </c>
      <c r="E22" s="10">
        <v>3</v>
      </c>
      <c r="F22" s="5"/>
      <c r="G22" s="9" t="s">
        <v>49</v>
      </c>
      <c r="H22" s="10">
        <v>3</v>
      </c>
      <c r="I22" s="32"/>
      <c r="J22" s="9" t="s">
        <v>36</v>
      </c>
      <c r="K22" s="10">
        <v>3</v>
      </c>
      <c r="L22" s="5"/>
      <c r="M22" s="9" t="s">
        <v>80</v>
      </c>
      <c r="N22" s="10">
        <v>6</v>
      </c>
      <c r="O22" s="5"/>
      <c r="P22" s="7" t="s">
        <v>112</v>
      </c>
      <c r="Q22" s="8">
        <v>8</v>
      </c>
    </row>
    <row r="23" spans="1:17" ht="14.1" customHeight="1">
      <c r="A23" s="7" t="s">
        <v>22</v>
      </c>
      <c r="B23" s="8">
        <v>4</v>
      </c>
      <c r="C23" s="5"/>
      <c r="D23" s="7" t="s">
        <v>82</v>
      </c>
      <c r="E23" s="8">
        <v>4</v>
      </c>
      <c r="F23" s="5"/>
      <c r="G23" s="11" t="s">
        <v>51</v>
      </c>
      <c r="H23" s="8">
        <v>4</v>
      </c>
      <c r="I23" s="32"/>
      <c r="J23" s="7" t="s">
        <v>38</v>
      </c>
      <c r="K23" s="8">
        <v>6</v>
      </c>
      <c r="L23" s="5"/>
      <c r="M23" s="7" t="s">
        <v>84</v>
      </c>
      <c r="N23" s="8">
        <v>2</v>
      </c>
      <c r="O23" s="5"/>
      <c r="P23" s="11" t="s">
        <v>151</v>
      </c>
      <c r="Q23" s="12">
        <v>9</v>
      </c>
    </row>
    <row r="24" spans="1:17" ht="14.1" customHeight="1">
      <c r="A24" s="9" t="s">
        <v>24</v>
      </c>
      <c r="B24" s="10">
        <v>4</v>
      </c>
      <c r="C24" s="5"/>
      <c r="D24" s="9" t="s">
        <v>84</v>
      </c>
      <c r="E24" s="10">
        <v>1</v>
      </c>
      <c r="F24" s="5"/>
      <c r="G24" s="9" t="s">
        <v>53</v>
      </c>
      <c r="H24" s="10">
        <v>2</v>
      </c>
      <c r="I24" s="32"/>
      <c r="J24" s="9" t="s">
        <v>143</v>
      </c>
      <c r="K24" s="10">
        <v>9</v>
      </c>
      <c r="L24" s="5"/>
      <c r="M24" s="9" t="s">
        <v>88</v>
      </c>
      <c r="N24" s="10">
        <v>9</v>
      </c>
      <c r="O24" s="5"/>
      <c r="P24" s="7" t="s">
        <v>47</v>
      </c>
      <c r="Q24" s="8">
        <v>9</v>
      </c>
    </row>
    <row r="25" spans="1:17" ht="14.1" customHeight="1">
      <c r="A25" s="7" t="s">
        <v>26</v>
      </c>
      <c r="B25" s="8">
        <v>2</v>
      </c>
      <c r="C25" s="5"/>
      <c r="D25" s="7" t="s">
        <v>86</v>
      </c>
      <c r="E25" s="8">
        <v>2</v>
      </c>
      <c r="F25" s="5"/>
      <c r="G25" s="11" t="s">
        <v>55</v>
      </c>
      <c r="H25" s="8">
        <v>3</v>
      </c>
      <c r="I25" s="32"/>
      <c r="J25" s="7" t="s">
        <v>137</v>
      </c>
      <c r="K25" s="8">
        <v>9</v>
      </c>
      <c r="L25" s="5"/>
      <c r="M25" s="7" t="s">
        <v>90</v>
      </c>
      <c r="N25" s="8">
        <v>9</v>
      </c>
      <c r="O25" s="5"/>
      <c r="P25" s="11" t="s">
        <v>53</v>
      </c>
      <c r="Q25" s="12">
        <v>3</v>
      </c>
    </row>
    <row r="26" spans="1:17" ht="14.1" customHeight="1">
      <c r="A26" s="9" t="s">
        <v>115</v>
      </c>
      <c r="B26" s="10">
        <v>4</v>
      </c>
      <c r="C26" s="5"/>
      <c r="D26" s="9" t="s">
        <v>88</v>
      </c>
      <c r="E26" s="10">
        <v>1</v>
      </c>
      <c r="F26" s="5"/>
      <c r="G26" s="9" t="s">
        <v>57</v>
      </c>
      <c r="H26" s="10">
        <v>3</v>
      </c>
      <c r="I26" s="32"/>
      <c r="J26" s="9" t="s">
        <v>155</v>
      </c>
      <c r="K26" s="10">
        <v>8</v>
      </c>
      <c r="L26" s="5"/>
      <c r="M26" s="9" t="s">
        <v>92</v>
      </c>
      <c r="N26" s="10">
        <v>9</v>
      </c>
      <c r="O26" s="5"/>
      <c r="P26" s="9" t="s">
        <v>63</v>
      </c>
      <c r="Q26" s="10">
        <v>2</v>
      </c>
    </row>
    <row r="27" spans="1:17" ht="14.1" customHeight="1">
      <c r="A27" s="7" t="s">
        <v>28</v>
      </c>
      <c r="B27" s="8">
        <v>3</v>
      </c>
      <c r="C27" s="5"/>
      <c r="D27" s="7" t="s">
        <v>90</v>
      </c>
      <c r="E27" s="8">
        <v>4</v>
      </c>
      <c r="F27" s="5"/>
      <c r="G27" s="7" t="s">
        <v>59</v>
      </c>
      <c r="H27" s="8">
        <v>4</v>
      </c>
      <c r="I27" s="32"/>
      <c r="J27" s="7" t="s">
        <v>138</v>
      </c>
      <c r="K27" s="8">
        <v>9</v>
      </c>
      <c r="L27" s="5"/>
      <c r="M27" s="7" t="s">
        <v>96</v>
      </c>
      <c r="N27" s="8">
        <v>7</v>
      </c>
      <c r="O27" s="5"/>
      <c r="P27" s="7" t="s">
        <v>65</v>
      </c>
      <c r="Q27" s="8">
        <v>6</v>
      </c>
    </row>
    <row r="28" spans="1:17" ht="14.1" customHeight="1">
      <c r="A28" s="9" t="s">
        <v>136</v>
      </c>
      <c r="B28" s="10">
        <v>4</v>
      </c>
      <c r="C28" s="5"/>
      <c r="D28" s="9" t="s">
        <v>92</v>
      </c>
      <c r="E28" s="10">
        <v>2</v>
      </c>
      <c r="F28" s="5"/>
      <c r="G28" s="9" t="s">
        <v>61</v>
      </c>
      <c r="H28" s="10">
        <v>4</v>
      </c>
      <c r="I28" s="32"/>
      <c r="J28" s="9" t="s">
        <v>135</v>
      </c>
      <c r="K28" s="10">
        <v>9</v>
      </c>
      <c r="L28" s="5"/>
      <c r="M28" s="9" t="s">
        <v>98</v>
      </c>
      <c r="N28" s="10">
        <v>9</v>
      </c>
      <c r="O28" s="5"/>
      <c r="P28" s="9" t="s">
        <v>67</v>
      </c>
      <c r="Q28" s="10">
        <v>7</v>
      </c>
    </row>
    <row r="29" spans="1:17" ht="14.1" customHeight="1">
      <c r="A29" s="7" t="s">
        <v>30</v>
      </c>
      <c r="B29" s="8">
        <v>4</v>
      </c>
      <c r="C29" s="5"/>
      <c r="D29" s="7" t="s">
        <v>94</v>
      </c>
      <c r="E29" s="8">
        <v>1</v>
      </c>
      <c r="F29" s="5"/>
      <c r="G29" s="11" t="s">
        <v>63</v>
      </c>
      <c r="H29" s="8">
        <v>1</v>
      </c>
      <c r="I29" s="32"/>
      <c r="J29" s="7" t="s">
        <v>46</v>
      </c>
      <c r="K29" s="8">
        <v>9</v>
      </c>
      <c r="L29" s="5"/>
      <c r="M29" s="7" t="s">
        <v>106</v>
      </c>
      <c r="N29" s="8">
        <v>6</v>
      </c>
      <c r="O29" s="5"/>
      <c r="P29" s="11" t="s">
        <v>73</v>
      </c>
      <c r="Q29" s="12">
        <v>6</v>
      </c>
    </row>
    <row r="30" spans="1:17" ht="14.1" customHeight="1">
      <c r="A30" s="9" t="s">
        <v>32</v>
      </c>
      <c r="B30" s="10">
        <v>3</v>
      </c>
      <c r="C30" s="5"/>
      <c r="D30" s="9" t="s">
        <v>96</v>
      </c>
      <c r="E30" s="10">
        <v>2</v>
      </c>
      <c r="F30" s="5"/>
      <c r="G30" s="9" t="s">
        <v>65</v>
      </c>
      <c r="H30" s="10">
        <v>3</v>
      </c>
      <c r="I30" s="32"/>
      <c r="J30" s="9" t="s">
        <v>153</v>
      </c>
      <c r="K30" s="10">
        <v>8</v>
      </c>
      <c r="L30" s="5"/>
      <c r="M30" s="9" t="s">
        <v>2</v>
      </c>
      <c r="N30" s="10">
        <v>1</v>
      </c>
      <c r="O30" s="5"/>
      <c r="P30" s="7" t="s">
        <v>152</v>
      </c>
      <c r="Q30" s="8">
        <v>9</v>
      </c>
    </row>
    <row r="31" spans="1:17" ht="14.1" customHeight="1">
      <c r="A31" s="7" t="s">
        <v>34</v>
      </c>
      <c r="B31" s="8">
        <v>4</v>
      </c>
      <c r="C31" s="5"/>
      <c r="D31" s="7" t="s">
        <v>98</v>
      </c>
      <c r="E31" s="8">
        <v>3</v>
      </c>
      <c r="F31" s="5"/>
      <c r="G31" s="11" t="s">
        <v>67</v>
      </c>
      <c r="H31" s="8">
        <v>2</v>
      </c>
      <c r="I31" s="32"/>
      <c r="J31" s="7" t="s">
        <v>48</v>
      </c>
      <c r="K31" s="8">
        <v>9</v>
      </c>
      <c r="L31" s="5"/>
      <c r="M31" s="7" t="s">
        <v>146</v>
      </c>
      <c r="N31" s="8">
        <v>9</v>
      </c>
      <c r="O31" s="5"/>
      <c r="P31" s="11" t="s">
        <v>77</v>
      </c>
      <c r="Q31" s="12">
        <v>1</v>
      </c>
    </row>
    <row r="32" spans="1:17" ht="14.1" customHeight="1">
      <c r="A32" s="9" t="s">
        <v>36</v>
      </c>
      <c r="B32" s="10">
        <v>2</v>
      </c>
      <c r="C32" s="5"/>
      <c r="D32" s="9" t="s">
        <v>100</v>
      </c>
      <c r="E32" s="10">
        <v>2</v>
      </c>
      <c r="F32" s="5"/>
      <c r="G32" s="9" t="s">
        <v>69</v>
      </c>
      <c r="H32" s="10">
        <v>4</v>
      </c>
      <c r="I32" s="32"/>
      <c r="J32" s="9" t="s">
        <v>50</v>
      </c>
      <c r="K32" s="10">
        <v>8</v>
      </c>
      <c r="L32" s="5"/>
      <c r="M32" s="9" t="s">
        <v>6</v>
      </c>
      <c r="N32" s="10">
        <v>3</v>
      </c>
      <c r="O32" s="5"/>
      <c r="P32" s="7" t="s">
        <v>81</v>
      </c>
      <c r="Q32" s="8">
        <v>3</v>
      </c>
    </row>
    <row r="33" spans="1:18" ht="14.1" customHeight="1">
      <c r="A33" s="7" t="s">
        <v>38</v>
      </c>
      <c r="B33" s="8">
        <v>3</v>
      </c>
      <c r="C33" s="5"/>
      <c r="D33" s="7" t="s">
        <v>102</v>
      </c>
      <c r="E33" s="8">
        <v>4</v>
      </c>
      <c r="F33" s="5"/>
      <c r="G33" s="11" t="s">
        <v>71</v>
      </c>
      <c r="H33" s="12">
        <v>4</v>
      </c>
      <c r="I33" s="32"/>
      <c r="J33" s="7" t="s">
        <v>52</v>
      </c>
      <c r="K33" s="8">
        <v>6</v>
      </c>
      <c r="L33" s="5"/>
      <c r="M33" s="7" t="s">
        <v>147</v>
      </c>
      <c r="N33" s="8">
        <v>9</v>
      </c>
      <c r="O33" s="5"/>
      <c r="P33" s="11" t="s">
        <v>87</v>
      </c>
      <c r="Q33" s="12">
        <v>9</v>
      </c>
    </row>
    <row r="34" spans="1:18" ht="14.1" customHeight="1">
      <c r="A34" s="9" t="s">
        <v>40</v>
      </c>
      <c r="B34" s="10">
        <v>4</v>
      </c>
      <c r="C34" s="5"/>
      <c r="D34" s="9" t="s">
        <v>104</v>
      </c>
      <c r="E34" s="10">
        <v>3</v>
      </c>
      <c r="F34" s="5"/>
      <c r="G34" s="9" t="s">
        <v>73</v>
      </c>
      <c r="H34" s="10">
        <v>3</v>
      </c>
      <c r="I34" s="32"/>
      <c r="J34" s="9" t="s">
        <v>154</v>
      </c>
      <c r="K34" s="10">
        <v>9</v>
      </c>
      <c r="L34" s="5"/>
      <c r="M34" s="9" t="s">
        <v>9</v>
      </c>
      <c r="N34" s="10">
        <v>6</v>
      </c>
      <c r="O34" s="5"/>
      <c r="P34" s="9" t="s">
        <v>89</v>
      </c>
      <c r="Q34" s="10">
        <v>7</v>
      </c>
    </row>
    <row r="35" spans="1:18" ht="14.1" customHeight="1">
      <c r="A35" s="7" t="s">
        <v>137</v>
      </c>
      <c r="B35" s="8">
        <v>4</v>
      </c>
      <c r="C35" s="5"/>
      <c r="D35" s="7" t="s">
        <v>106</v>
      </c>
      <c r="E35" s="8">
        <v>3</v>
      </c>
      <c r="F35" s="5"/>
      <c r="G35" s="7" t="s">
        <v>75</v>
      </c>
      <c r="H35" s="8">
        <v>3</v>
      </c>
      <c r="I35" s="32"/>
      <c r="J35" s="7" t="s">
        <v>139</v>
      </c>
      <c r="K35" s="8">
        <v>9</v>
      </c>
      <c r="L35" s="5"/>
      <c r="M35" s="7" t="s">
        <v>148</v>
      </c>
      <c r="N35" s="8">
        <v>8</v>
      </c>
      <c r="O35" s="5"/>
      <c r="P35" s="7" t="s">
        <v>93</v>
      </c>
      <c r="Q35" s="8">
        <v>9</v>
      </c>
    </row>
    <row r="36" spans="1:18" ht="14.1" customHeight="1">
      <c r="A36" s="9" t="s">
        <v>121</v>
      </c>
      <c r="B36" s="10">
        <v>4</v>
      </c>
      <c r="C36" s="5"/>
      <c r="D36" s="9" t="s">
        <v>2</v>
      </c>
      <c r="E36" s="10">
        <v>2</v>
      </c>
      <c r="F36" s="5"/>
      <c r="G36" s="9" t="s">
        <v>152</v>
      </c>
      <c r="H36" s="10">
        <v>2</v>
      </c>
      <c r="I36" s="32"/>
      <c r="J36" s="9" t="s">
        <v>140</v>
      </c>
      <c r="K36" s="10">
        <v>9</v>
      </c>
      <c r="L36" s="5"/>
      <c r="M36" s="9" t="s">
        <v>13</v>
      </c>
      <c r="N36" s="10">
        <v>3</v>
      </c>
      <c r="O36" s="5"/>
      <c r="P36" s="7" t="s">
        <v>95</v>
      </c>
      <c r="Q36" s="8">
        <v>8</v>
      </c>
    </row>
    <row r="37" spans="1:18" ht="14.1" customHeight="1">
      <c r="A37" s="7" t="s">
        <v>42</v>
      </c>
      <c r="B37" s="8">
        <v>4</v>
      </c>
      <c r="C37" s="5"/>
      <c r="D37" s="7" t="s">
        <v>4</v>
      </c>
      <c r="E37" s="8">
        <v>3</v>
      </c>
      <c r="F37" s="5"/>
      <c r="G37" s="11" t="s">
        <v>77</v>
      </c>
      <c r="H37" s="12">
        <v>2</v>
      </c>
      <c r="I37" s="32"/>
      <c r="J37" s="7" t="s">
        <v>141</v>
      </c>
      <c r="K37" s="8">
        <v>9</v>
      </c>
      <c r="L37" s="5"/>
      <c r="M37" s="7" t="s">
        <v>15</v>
      </c>
      <c r="N37" s="8">
        <v>9</v>
      </c>
      <c r="O37" s="5"/>
      <c r="P37" s="11" t="s">
        <v>97</v>
      </c>
      <c r="Q37" s="12">
        <v>8</v>
      </c>
    </row>
    <row r="38" spans="1:18" ht="14.1" customHeight="1">
      <c r="A38" s="9" t="s">
        <v>155</v>
      </c>
      <c r="B38" s="10">
        <v>4</v>
      </c>
      <c r="C38" s="5"/>
      <c r="D38" s="9" t="s">
        <v>146</v>
      </c>
      <c r="E38" s="10">
        <v>4</v>
      </c>
      <c r="F38" s="5"/>
      <c r="G38" s="9" t="s">
        <v>79</v>
      </c>
      <c r="H38" s="10">
        <v>1</v>
      </c>
      <c r="I38" s="32"/>
      <c r="J38" s="9" t="s">
        <v>111</v>
      </c>
      <c r="K38" s="10">
        <v>6</v>
      </c>
      <c r="L38" s="5"/>
      <c r="M38" s="9" t="s">
        <v>149</v>
      </c>
      <c r="N38" s="10">
        <v>9</v>
      </c>
      <c r="O38" s="5"/>
      <c r="P38" s="7" t="s">
        <v>187</v>
      </c>
      <c r="Q38" s="8">
        <v>6</v>
      </c>
    </row>
    <row r="39" spans="1:18" ht="14.1" customHeight="1">
      <c r="A39" s="7" t="s">
        <v>138</v>
      </c>
      <c r="B39" s="8">
        <v>4</v>
      </c>
      <c r="C39" s="5"/>
      <c r="D39" s="7" t="s">
        <v>6</v>
      </c>
      <c r="E39" s="8">
        <v>2</v>
      </c>
      <c r="F39" s="5"/>
      <c r="G39" s="7" t="s">
        <v>81</v>
      </c>
      <c r="H39" s="8">
        <v>2</v>
      </c>
      <c r="I39" s="32"/>
      <c r="J39" s="7" t="s">
        <v>58</v>
      </c>
      <c r="K39" s="8">
        <v>6</v>
      </c>
      <c r="L39" s="5"/>
      <c r="M39" s="7" t="s">
        <v>19</v>
      </c>
      <c r="N39" s="8">
        <v>7</v>
      </c>
      <c r="O39" s="5"/>
      <c r="P39" s="11" t="s">
        <v>132</v>
      </c>
      <c r="Q39" s="12">
        <v>5</v>
      </c>
    </row>
    <row r="40" spans="1:18" ht="14.1" customHeight="1">
      <c r="A40" s="9" t="s">
        <v>44</v>
      </c>
      <c r="B40" s="10">
        <v>4</v>
      </c>
      <c r="C40" s="5"/>
      <c r="D40" s="9" t="s">
        <v>8</v>
      </c>
      <c r="E40" s="10">
        <v>2</v>
      </c>
      <c r="F40" s="5"/>
      <c r="G40" s="9" t="s">
        <v>83</v>
      </c>
      <c r="H40" s="10">
        <v>4</v>
      </c>
      <c r="I40" s="32"/>
      <c r="J40" s="9" t="s">
        <v>142</v>
      </c>
      <c r="K40" s="10">
        <v>9</v>
      </c>
      <c r="L40" s="5"/>
      <c r="M40" s="9" t="s">
        <v>23</v>
      </c>
      <c r="N40" s="10">
        <v>4</v>
      </c>
      <c r="O40" s="5"/>
      <c r="P40" s="7" t="s">
        <v>103</v>
      </c>
      <c r="Q40" s="8">
        <v>3</v>
      </c>
    </row>
    <row r="41" spans="1:18" ht="14.1" customHeight="1">
      <c r="A41" s="7" t="s">
        <v>46</v>
      </c>
      <c r="B41" s="8">
        <v>3</v>
      </c>
      <c r="C41" s="5"/>
      <c r="D41" s="7" t="s">
        <v>147</v>
      </c>
      <c r="E41" s="8">
        <v>4</v>
      </c>
      <c r="F41" s="5"/>
      <c r="G41" s="7" t="s">
        <v>85</v>
      </c>
      <c r="H41" s="8">
        <v>4</v>
      </c>
      <c r="I41" s="33"/>
      <c r="J41" s="7" t="s">
        <v>60</v>
      </c>
      <c r="K41" s="8">
        <v>6</v>
      </c>
      <c r="L41" s="5"/>
      <c r="M41" s="7" t="s">
        <v>150</v>
      </c>
      <c r="N41" s="8">
        <v>9</v>
      </c>
      <c r="O41" s="5"/>
    </row>
    <row r="42" spans="1:18" ht="14.1" customHeight="1">
      <c r="A42" s="9" t="s">
        <v>48</v>
      </c>
      <c r="B42" s="10">
        <v>3</v>
      </c>
      <c r="C42" s="5"/>
      <c r="D42" s="9" t="s">
        <v>9</v>
      </c>
      <c r="E42" s="10">
        <v>3</v>
      </c>
      <c r="F42" s="5"/>
      <c r="G42" s="9" t="s">
        <v>87</v>
      </c>
      <c r="H42" s="10">
        <v>4</v>
      </c>
      <c r="I42" s="32"/>
      <c r="J42" s="2"/>
      <c r="K42" s="30"/>
      <c r="L42" s="31"/>
      <c r="M42" s="2"/>
      <c r="N42" s="30"/>
      <c r="O42" s="31"/>
      <c r="P42" s="31"/>
      <c r="Q42" s="30"/>
    </row>
    <row r="43" spans="1:18" ht="14.1" customHeight="1">
      <c r="A43" s="7" t="s">
        <v>50</v>
      </c>
      <c r="B43" s="8">
        <v>3</v>
      </c>
      <c r="C43" s="5"/>
      <c r="D43" s="7" t="s">
        <v>148</v>
      </c>
      <c r="E43" s="8">
        <v>4</v>
      </c>
      <c r="F43" s="5"/>
      <c r="G43" s="7" t="s">
        <v>89</v>
      </c>
      <c r="H43" s="8">
        <v>2</v>
      </c>
      <c r="I43" s="32"/>
      <c r="J43" s="34"/>
      <c r="K43" s="3"/>
      <c r="L43" s="3"/>
      <c r="M43" s="3"/>
      <c r="N43" s="3"/>
      <c r="O43" s="3"/>
      <c r="P43" s="3"/>
      <c r="Q43" s="3"/>
      <c r="R43" s="3"/>
    </row>
    <row r="44" spans="1:18" ht="14.1" customHeight="1">
      <c r="A44" s="9" t="s">
        <v>52</v>
      </c>
      <c r="B44" s="10">
        <v>3</v>
      </c>
      <c r="C44" s="5"/>
      <c r="D44" s="9" t="s">
        <v>11</v>
      </c>
      <c r="E44" s="10">
        <v>3</v>
      </c>
      <c r="F44" s="5"/>
      <c r="G44" s="9" t="s">
        <v>91</v>
      </c>
      <c r="H44" s="10">
        <v>1</v>
      </c>
      <c r="I44" s="32"/>
      <c r="J44" s="34"/>
      <c r="K44" s="3"/>
      <c r="L44" s="3"/>
      <c r="M44" s="3"/>
      <c r="N44" s="3"/>
      <c r="O44" s="3"/>
      <c r="P44" s="3"/>
      <c r="Q44" s="3"/>
      <c r="R44" s="3"/>
    </row>
    <row r="45" spans="1:18" ht="14.1" customHeight="1">
      <c r="A45" s="7" t="s">
        <v>54</v>
      </c>
      <c r="B45" s="8">
        <v>4</v>
      </c>
      <c r="C45" s="5"/>
      <c r="D45" s="7" t="s">
        <v>13</v>
      </c>
      <c r="E45" s="8">
        <v>1</v>
      </c>
      <c r="F45" s="5"/>
      <c r="G45" s="7" t="s">
        <v>93</v>
      </c>
      <c r="H45" s="8">
        <v>4</v>
      </c>
      <c r="I45" s="32"/>
      <c r="J45" s="37"/>
      <c r="K45" s="6"/>
      <c r="L45" s="2"/>
      <c r="M45" s="38"/>
      <c r="N45" s="6"/>
      <c r="O45" s="2"/>
      <c r="P45" s="38"/>
      <c r="Q45" s="6"/>
      <c r="R45" s="2"/>
    </row>
    <row r="46" spans="1:18" ht="14.1" customHeight="1">
      <c r="A46" s="9" t="s">
        <v>56</v>
      </c>
      <c r="B46" s="10">
        <v>4</v>
      </c>
      <c r="C46" s="5"/>
      <c r="D46" s="9" t="s">
        <v>15</v>
      </c>
      <c r="E46" s="10">
        <v>4</v>
      </c>
      <c r="F46" s="5"/>
      <c r="G46" s="9" t="s">
        <v>95</v>
      </c>
      <c r="H46" s="10">
        <v>3</v>
      </c>
      <c r="I46" s="32"/>
      <c r="J46" s="35"/>
      <c r="K46" s="30"/>
      <c r="L46" s="3"/>
      <c r="M46" s="35"/>
      <c r="N46" s="30"/>
      <c r="O46" s="3"/>
      <c r="P46" s="35"/>
      <c r="Q46" s="30"/>
      <c r="R46" s="3"/>
    </row>
    <row r="47" spans="1:18" ht="14.1" customHeight="1">
      <c r="A47" s="7" t="s">
        <v>116</v>
      </c>
      <c r="B47" s="8">
        <v>4</v>
      </c>
      <c r="C47" s="5"/>
      <c r="D47" s="7" t="s">
        <v>149</v>
      </c>
      <c r="E47" s="8">
        <v>4</v>
      </c>
      <c r="F47" s="5"/>
      <c r="G47" s="7" t="s">
        <v>97</v>
      </c>
      <c r="H47" s="8">
        <v>2</v>
      </c>
      <c r="I47" s="32"/>
      <c r="J47" s="35"/>
      <c r="K47" s="30"/>
      <c r="L47" s="3"/>
      <c r="M47" s="35"/>
      <c r="N47" s="30"/>
      <c r="O47" s="3"/>
      <c r="P47" s="35"/>
      <c r="Q47" s="30"/>
      <c r="R47" s="3"/>
    </row>
    <row r="48" spans="1:18" ht="14.1" customHeight="1">
      <c r="A48" s="9" t="s">
        <v>141</v>
      </c>
      <c r="B48" s="10">
        <v>4</v>
      </c>
      <c r="C48" s="5"/>
      <c r="D48" s="9" t="s">
        <v>17</v>
      </c>
      <c r="E48" s="10">
        <v>2</v>
      </c>
      <c r="F48" s="5"/>
      <c r="G48" s="9" t="s">
        <v>99</v>
      </c>
      <c r="H48" s="10">
        <v>3</v>
      </c>
      <c r="I48" s="32"/>
      <c r="J48" s="35"/>
      <c r="K48" s="30"/>
      <c r="L48" s="3"/>
      <c r="M48" s="3"/>
      <c r="N48" s="3"/>
      <c r="O48" s="3"/>
      <c r="P48" s="35"/>
      <c r="Q48" s="30"/>
      <c r="R48" s="3"/>
    </row>
    <row r="49" spans="1:18" ht="14.1" customHeight="1">
      <c r="A49" s="7" t="s">
        <v>111</v>
      </c>
      <c r="B49" s="8">
        <v>3</v>
      </c>
      <c r="C49" s="5"/>
      <c r="D49" s="7" t="s">
        <v>19</v>
      </c>
      <c r="E49" s="8">
        <v>2</v>
      </c>
      <c r="F49" s="5"/>
      <c r="G49" s="7" t="s">
        <v>117</v>
      </c>
      <c r="H49" s="8">
        <v>4</v>
      </c>
      <c r="I49" s="32"/>
      <c r="J49" s="35"/>
      <c r="K49" s="30"/>
      <c r="L49" s="3"/>
      <c r="M49" s="3"/>
      <c r="N49" s="3"/>
      <c r="O49" s="3"/>
      <c r="P49" s="3"/>
      <c r="Q49" s="3"/>
      <c r="R49" s="3"/>
    </row>
    <row r="50" spans="1:18" ht="14.1" customHeight="1">
      <c r="A50" s="9" t="s">
        <v>58</v>
      </c>
      <c r="B50" s="10">
        <v>3</v>
      </c>
      <c r="C50" s="5"/>
      <c r="D50" s="9" t="s">
        <v>21</v>
      </c>
      <c r="E50" s="10">
        <v>3</v>
      </c>
      <c r="F50" s="5"/>
      <c r="G50" s="9" t="s">
        <v>134</v>
      </c>
      <c r="H50" s="10">
        <v>3</v>
      </c>
      <c r="I50" s="32"/>
      <c r="J50" s="35"/>
      <c r="K50" s="30"/>
      <c r="L50" s="3"/>
      <c r="M50" s="35"/>
      <c r="N50" s="30"/>
      <c r="O50" s="3"/>
      <c r="P50" s="35"/>
      <c r="Q50" s="30"/>
      <c r="R50" s="3"/>
    </row>
    <row r="51" spans="1:18" ht="14.1" customHeight="1">
      <c r="A51" s="7" t="s">
        <v>142</v>
      </c>
      <c r="B51" s="8">
        <v>4</v>
      </c>
      <c r="C51" s="5"/>
      <c r="D51" s="7" t="s">
        <v>23</v>
      </c>
      <c r="E51" s="8">
        <v>3</v>
      </c>
      <c r="F51" s="5"/>
      <c r="G51" s="7" t="s">
        <v>101</v>
      </c>
      <c r="H51" s="8">
        <v>1</v>
      </c>
      <c r="I51" s="32"/>
      <c r="J51" s="35"/>
      <c r="K51" s="30"/>
      <c r="L51" s="3"/>
      <c r="M51" s="35"/>
      <c r="N51" s="30"/>
      <c r="O51" s="3"/>
      <c r="P51" s="35"/>
      <c r="Q51" s="30"/>
      <c r="R51" s="3"/>
    </row>
    <row r="52" spans="1:18" ht="14.1" customHeight="1">
      <c r="A52" s="9" t="s">
        <v>60</v>
      </c>
      <c r="B52" s="10">
        <v>3</v>
      </c>
      <c r="C52" s="5"/>
      <c r="D52" s="9" t="s">
        <v>25</v>
      </c>
      <c r="E52" s="10">
        <v>4</v>
      </c>
      <c r="F52" s="5"/>
      <c r="G52" s="9" t="s">
        <v>118</v>
      </c>
      <c r="H52" s="10">
        <v>4</v>
      </c>
      <c r="I52" s="32"/>
      <c r="J52" s="36"/>
      <c r="K52" s="3"/>
      <c r="L52" s="3"/>
      <c r="M52" s="36"/>
      <c r="N52" s="3"/>
      <c r="O52" s="3"/>
      <c r="P52" s="36"/>
      <c r="Q52" s="3"/>
      <c r="R52" s="3"/>
    </row>
    <row r="53" spans="1:18" ht="14.1" customHeight="1">
      <c r="A53" s="7" t="s">
        <v>144</v>
      </c>
      <c r="B53" s="8">
        <v>4</v>
      </c>
      <c r="C53" s="5"/>
      <c r="D53" s="7" t="s">
        <v>150</v>
      </c>
      <c r="E53" s="8">
        <v>4</v>
      </c>
      <c r="F53" s="5"/>
      <c r="G53" s="7" t="s">
        <v>103</v>
      </c>
      <c r="H53" s="8">
        <v>1</v>
      </c>
      <c r="I53" s="32"/>
      <c r="J53" s="35"/>
      <c r="K53" s="30"/>
      <c r="L53" s="3"/>
      <c r="M53" s="3"/>
      <c r="N53" s="3"/>
      <c r="O53" s="3"/>
      <c r="P53" s="3"/>
      <c r="Q53" s="3"/>
      <c r="R53" s="3"/>
    </row>
    <row r="54" spans="1:18" ht="14.1" customHeight="1">
      <c r="A54" s="9" t="s">
        <v>110</v>
      </c>
      <c r="B54" s="10">
        <v>3</v>
      </c>
      <c r="C54" s="5"/>
      <c r="D54" s="9" t="s">
        <v>27</v>
      </c>
      <c r="E54" s="10">
        <v>4</v>
      </c>
      <c r="F54" s="5"/>
      <c r="G54" s="9" t="s">
        <v>105</v>
      </c>
      <c r="H54" s="10">
        <v>2</v>
      </c>
      <c r="I54" s="32"/>
      <c r="J54" s="36"/>
      <c r="K54" s="3"/>
      <c r="L54" s="3"/>
      <c r="M54" s="3"/>
      <c r="N54" s="3"/>
      <c r="O54" s="3"/>
      <c r="P54" s="3"/>
      <c r="Q54" s="3"/>
      <c r="R54" s="3"/>
    </row>
    <row r="55" spans="1:18">
      <c r="J55" s="35"/>
      <c r="K55" s="30"/>
      <c r="L55" s="3"/>
      <c r="M55" s="35"/>
      <c r="N55" s="30"/>
      <c r="O55" s="3"/>
      <c r="P55" s="35"/>
      <c r="Q55" s="30"/>
      <c r="R55" s="3"/>
    </row>
    <row r="56" spans="1:18">
      <c r="A56" s="25" t="s">
        <v>184</v>
      </c>
      <c r="B56" s="17"/>
      <c r="C56" s="17"/>
      <c r="D56" s="17"/>
      <c r="E56" s="17"/>
      <c r="F56" s="17"/>
      <c r="G56" s="17"/>
      <c r="H56" s="17"/>
      <c r="I56" s="17"/>
      <c r="J56" s="17"/>
      <c r="K56" s="17"/>
      <c r="L56" s="3"/>
      <c r="M56" s="36"/>
      <c r="N56" s="3"/>
      <c r="O56" s="3"/>
      <c r="P56" s="36"/>
      <c r="Q56" s="3"/>
      <c r="R56" s="3"/>
    </row>
    <row r="57" spans="1:18">
      <c r="A57" s="25"/>
      <c r="B57" s="17"/>
      <c r="C57" s="17"/>
      <c r="D57" s="17"/>
      <c r="E57" s="17"/>
      <c r="F57" s="17"/>
      <c r="G57" s="17"/>
      <c r="H57" s="17"/>
      <c r="I57" s="17"/>
      <c r="J57" s="17"/>
      <c r="K57" s="17"/>
      <c r="L57" s="3"/>
      <c r="M57" s="3"/>
      <c r="N57" s="3"/>
      <c r="O57" s="3"/>
      <c r="P57" s="3"/>
      <c r="Q57" s="3"/>
      <c r="R57" s="3"/>
    </row>
    <row r="58" spans="1:18" ht="15.75" thickBot="1">
      <c r="A58" s="27" t="s">
        <v>182</v>
      </c>
      <c r="B58" s="28" t="s">
        <v>183</v>
      </c>
      <c r="C58" s="4"/>
      <c r="D58" s="29" t="s">
        <v>182</v>
      </c>
      <c r="E58" s="28" t="s">
        <v>183</v>
      </c>
      <c r="F58" s="4"/>
      <c r="G58" s="28" t="s">
        <v>182</v>
      </c>
      <c r="H58" s="28" t="s">
        <v>183</v>
      </c>
      <c r="I58" s="4"/>
      <c r="J58" s="29" t="s">
        <v>189</v>
      </c>
      <c r="K58" s="28" t="s">
        <v>183</v>
      </c>
      <c r="L58" s="3"/>
      <c r="M58" s="3"/>
      <c r="N58" s="3"/>
      <c r="O58" s="3"/>
      <c r="P58" s="3"/>
      <c r="Q58" s="3"/>
      <c r="R58" s="3"/>
    </row>
    <row r="59" spans="1:18" ht="15" thickTop="1">
      <c r="A59" s="16" t="s">
        <v>156</v>
      </c>
      <c r="B59" s="8">
        <v>240</v>
      </c>
      <c r="C59" s="4"/>
      <c r="D59" s="16" t="s">
        <v>122</v>
      </c>
      <c r="E59" s="8">
        <v>280</v>
      </c>
      <c r="F59" s="4"/>
      <c r="G59" s="39"/>
      <c r="H59" s="39"/>
      <c r="I59" s="4"/>
      <c r="J59" s="16" t="s">
        <v>168</v>
      </c>
      <c r="K59" s="8">
        <v>625</v>
      </c>
      <c r="L59" s="3"/>
      <c r="M59" s="3"/>
      <c r="N59" s="3"/>
      <c r="O59" s="3"/>
      <c r="P59" s="3"/>
      <c r="Q59" s="3"/>
      <c r="R59" s="3"/>
    </row>
    <row r="60" spans="1:18">
      <c r="A60" s="16" t="s">
        <v>160</v>
      </c>
      <c r="B60" s="8">
        <v>350</v>
      </c>
      <c r="C60" s="4"/>
      <c r="D60" s="16" t="s">
        <v>123</v>
      </c>
      <c r="E60" s="8">
        <v>275</v>
      </c>
      <c r="F60" s="4"/>
      <c r="G60" s="39"/>
      <c r="H60" s="39"/>
      <c r="I60" s="4"/>
      <c r="J60" s="16" t="s">
        <v>131</v>
      </c>
      <c r="K60" s="8">
        <v>575</v>
      </c>
      <c r="L60" s="3"/>
      <c r="M60" s="3"/>
      <c r="N60" s="3"/>
      <c r="O60" s="3"/>
      <c r="P60" s="3"/>
      <c r="Q60" s="3"/>
      <c r="R60" s="3"/>
    </row>
    <row r="61" spans="1:18">
      <c r="A61" s="16" t="s">
        <v>161</v>
      </c>
      <c r="B61" s="8">
        <v>350</v>
      </c>
      <c r="C61" s="4"/>
      <c r="D61" s="16" t="s">
        <v>124</v>
      </c>
      <c r="E61" s="8">
        <v>350</v>
      </c>
      <c r="F61" s="4"/>
      <c r="G61" s="39"/>
      <c r="H61" s="39"/>
      <c r="I61" s="4"/>
      <c r="J61" s="16" t="s">
        <v>169</v>
      </c>
      <c r="K61" s="8">
        <v>1130</v>
      </c>
      <c r="L61" s="3"/>
      <c r="M61" s="35"/>
      <c r="N61" s="30"/>
      <c r="O61" s="3"/>
      <c r="P61" s="35"/>
      <c r="Q61" s="30"/>
      <c r="R61" s="3"/>
    </row>
    <row r="62" spans="1:18">
      <c r="A62" s="16" t="s">
        <v>162</v>
      </c>
      <c r="B62" s="8">
        <v>550</v>
      </c>
      <c r="C62" s="4"/>
      <c r="D62" s="16" t="s">
        <v>125</v>
      </c>
      <c r="E62" s="8">
        <v>585</v>
      </c>
      <c r="F62" s="4"/>
      <c r="G62" s="40" t="s">
        <v>173</v>
      </c>
      <c r="H62" s="39">
        <v>605</v>
      </c>
      <c r="I62" s="4"/>
      <c r="J62" s="16" t="s">
        <v>170</v>
      </c>
      <c r="K62" s="8">
        <v>725</v>
      </c>
      <c r="L62" s="3"/>
      <c r="M62" s="3"/>
      <c r="N62" s="3"/>
      <c r="O62" s="3"/>
      <c r="P62" s="35"/>
      <c r="Q62" s="30"/>
      <c r="R62" s="3"/>
    </row>
    <row r="63" spans="1:18">
      <c r="A63" s="16" t="s">
        <v>163</v>
      </c>
      <c r="B63" s="8">
        <v>585</v>
      </c>
      <c r="C63" s="4"/>
      <c r="D63" s="16" t="s">
        <v>126</v>
      </c>
      <c r="E63" s="8">
        <v>805</v>
      </c>
      <c r="F63" s="4"/>
      <c r="G63" s="40" t="s">
        <v>174</v>
      </c>
      <c r="H63" s="39">
        <v>835</v>
      </c>
      <c r="I63" s="4"/>
      <c r="J63" s="16" t="s">
        <v>171</v>
      </c>
      <c r="K63" s="8">
        <v>1190</v>
      </c>
      <c r="L63" s="3"/>
      <c r="M63" s="3"/>
      <c r="N63" s="3"/>
      <c r="O63" s="3"/>
      <c r="P63" s="3"/>
      <c r="Q63" s="3"/>
      <c r="R63" s="3"/>
    </row>
    <row r="64" spans="1:18">
      <c r="A64" s="16" t="s">
        <v>164</v>
      </c>
      <c r="B64" s="8">
        <v>575</v>
      </c>
      <c r="C64" s="4"/>
      <c r="D64" s="16" t="s">
        <v>127</v>
      </c>
      <c r="E64" s="8">
        <v>690</v>
      </c>
      <c r="F64" s="4"/>
      <c r="G64" s="40" t="s">
        <v>175</v>
      </c>
      <c r="H64" s="39">
        <v>715</v>
      </c>
      <c r="I64" s="4"/>
      <c r="J64" s="3"/>
      <c r="K64" s="3"/>
      <c r="L64" s="3"/>
      <c r="M64" s="3"/>
      <c r="N64" s="3"/>
      <c r="O64" s="3"/>
      <c r="P64" s="3"/>
      <c r="Q64" s="3"/>
      <c r="R64" s="3"/>
    </row>
    <row r="65" spans="1:17">
      <c r="A65" s="16" t="s">
        <v>165</v>
      </c>
      <c r="B65" s="8">
        <v>775</v>
      </c>
      <c r="C65" s="4"/>
      <c r="D65" s="16" t="s">
        <v>128</v>
      </c>
      <c r="E65" s="8">
        <v>1180</v>
      </c>
      <c r="F65" s="4"/>
      <c r="G65" s="40" t="s">
        <v>176</v>
      </c>
      <c r="H65" s="39">
        <v>1230</v>
      </c>
      <c r="I65" s="4"/>
      <c r="K65" s="3"/>
      <c r="L65" s="3"/>
      <c r="M65" s="3"/>
      <c r="N65" s="3"/>
      <c r="O65" s="3"/>
      <c r="P65" s="3"/>
      <c r="Q65" s="3"/>
    </row>
    <row r="66" spans="1:17">
      <c r="A66" s="16" t="s">
        <v>166</v>
      </c>
      <c r="B66" s="8">
        <v>810</v>
      </c>
      <c r="C66" s="4"/>
      <c r="D66" s="16" t="s">
        <v>107</v>
      </c>
      <c r="E66" s="8">
        <v>625</v>
      </c>
      <c r="F66" s="4"/>
      <c r="G66" s="40" t="s">
        <v>177</v>
      </c>
      <c r="H66" s="39">
        <v>650</v>
      </c>
      <c r="I66" s="4"/>
      <c r="K66" s="3"/>
      <c r="L66" s="3"/>
      <c r="M66" s="3"/>
      <c r="N66" s="3"/>
      <c r="O66" s="3"/>
      <c r="P66" s="3"/>
      <c r="Q66" s="3"/>
    </row>
    <row r="67" spans="1:17">
      <c r="A67" s="16" t="s">
        <v>167</v>
      </c>
      <c r="B67" s="8">
        <v>1650</v>
      </c>
      <c r="C67" s="4"/>
      <c r="D67" s="16" t="s">
        <v>129</v>
      </c>
      <c r="E67" s="8">
        <v>835</v>
      </c>
      <c r="F67" s="4"/>
      <c r="G67" s="40" t="s">
        <v>178</v>
      </c>
      <c r="H67" s="39">
        <v>860</v>
      </c>
      <c r="I67" s="4"/>
      <c r="K67" s="3"/>
      <c r="L67" s="3"/>
      <c r="M67" s="3"/>
      <c r="N67" s="3"/>
      <c r="O67" s="3"/>
      <c r="P67" s="3"/>
      <c r="Q67" s="3"/>
    </row>
    <row r="68" spans="1:17">
      <c r="A68" s="35"/>
      <c r="B68" s="30"/>
      <c r="C68" s="4"/>
      <c r="D68" s="16" t="s">
        <v>130</v>
      </c>
      <c r="E68" s="8">
        <v>800</v>
      </c>
      <c r="F68" s="4"/>
      <c r="G68" s="40" t="s">
        <v>179</v>
      </c>
      <c r="H68" s="39">
        <v>825</v>
      </c>
      <c r="I68" s="4"/>
      <c r="K68" s="3"/>
      <c r="L68" s="3"/>
      <c r="M68" s="3"/>
      <c r="N68" s="3"/>
      <c r="O68" s="3"/>
      <c r="P68" s="3"/>
      <c r="Q68" s="3"/>
    </row>
    <row r="69" spans="1:17">
      <c r="A69" s="35"/>
      <c r="B69" s="30"/>
      <c r="C69" s="4"/>
      <c r="D69" s="16" t="s">
        <v>108</v>
      </c>
      <c r="E69" s="8">
        <v>1310</v>
      </c>
      <c r="F69" s="4"/>
      <c r="G69" s="40" t="s">
        <v>180</v>
      </c>
      <c r="H69" s="39">
        <v>1340</v>
      </c>
      <c r="I69" s="4"/>
      <c r="K69" s="3"/>
      <c r="L69" s="3"/>
      <c r="M69" s="3"/>
      <c r="N69" s="3"/>
      <c r="O69" s="3"/>
      <c r="P69" s="3"/>
      <c r="Q69" s="3"/>
    </row>
    <row r="70" spans="1:17">
      <c r="A70" s="35"/>
      <c r="B70" s="30"/>
      <c r="C70" s="4"/>
      <c r="D70" s="16" t="s">
        <v>109</v>
      </c>
      <c r="E70" s="8">
        <v>1380</v>
      </c>
      <c r="F70" s="4"/>
      <c r="G70" s="40" t="s">
        <v>181</v>
      </c>
      <c r="H70" s="39">
        <v>1420</v>
      </c>
      <c r="I70" s="4"/>
      <c r="K70" s="3"/>
      <c r="L70" s="3"/>
      <c r="M70" s="3"/>
      <c r="N70" s="3"/>
      <c r="O70" s="3"/>
      <c r="P70" s="3"/>
      <c r="Q70" s="3"/>
    </row>
    <row r="71" spans="1:17">
      <c r="A71" s="35"/>
      <c r="B71" s="30"/>
      <c r="C71" s="3"/>
      <c r="D71" s="36"/>
      <c r="E71" s="3"/>
      <c r="F71" s="3"/>
      <c r="G71" s="3"/>
      <c r="H71" s="3"/>
      <c r="K71" s="3"/>
      <c r="L71" s="3"/>
      <c r="M71" s="3"/>
      <c r="N71" s="3"/>
      <c r="O71" s="3"/>
      <c r="P71" s="3"/>
      <c r="Q71" s="3"/>
    </row>
    <row r="72" spans="1:17">
      <c r="A72" s="35"/>
      <c r="B72" s="30"/>
      <c r="C72" s="3"/>
      <c r="D72" s="36"/>
      <c r="E72" s="3"/>
      <c r="F72" s="3"/>
      <c r="G72" s="3"/>
      <c r="H72" s="3"/>
      <c r="K72" s="3"/>
      <c r="L72" s="3"/>
      <c r="M72" s="3"/>
      <c r="N72" s="3"/>
      <c r="O72" s="3"/>
      <c r="P72" s="3"/>
      <c r="Q72" s="3"/>
    </row>
    <row r="73" spans="1:17">
      <c r="A73" s="35"/>
      <c r="B73" s="30"/>
      <c r="C73" s="3"/>
      <c r="D73" s="36"/>
      <c r="E73" s="3"/>
      <c r="F73" s="3"/>
      <c r="G73" s="3"/>
      <c r="H73" s="3"/>
    </row>
    <row r="74" spans="1:17">
      <c r="A74" s="35"/>
      <c r="B74" s="30"/>
      <c r="C74" s="3"/>
      <c r="D74" s="36"/>
      <c r="E74" s="3"/>
      <c r="F74" s="3"/>
      <c r="G74" s="3"/>
      <c r="H74" s="3"/>
    </row>
    <row r="75" spans="1:17">
      <c r="A75" s="35"/>
      <c r="B75" s="30"/>
      <c r="C75" s="3"/>
      <c r="D75" s="36"/>
      <c r="E75" s="3"/>
      <c r="F75" s="3"/>
      <c r="G75" s="3"/>
      <c r="H75" s="3"/>
    </row>
    <row r="76" spans="1:17">
      <c r="A76" s="35"/>
      <c r="B76" s="30"/>
      <c r="C76" s="3"/>
      <c r="D76" s="36"/>
      <c r="E76" s="3"/>
      <c r="F76" s="3"/>
      <c r="G76" s="3"/>
      <c r="H76" s="3"/>
    </row>
    <row r="77" spans="1:17">
      <c r="A77" s="35"/>
      <c r="B77" s="30"/>
      <c r="C77" s="3"/>
      <c r="D77" s="36"/>
      <c r="E77" s="3"/>
      <c r="F77" s="3"/>
      <c r="G77" s="3"/>
      <c r="H77" s="3"/>
    </row>
    <row r="78" spans="1:17">
      <c r="A78" s="35"/>
      <c r="B78" s="30"/>
      <c r="C78" s="3"/>
      <c r="D78" s="36"/>
      <c r="E78" s="3"/>
      <c r="F78" s="3"/>
      <c r="G78" s="3"/>
      <c r="H78" s="3"/>
    </row>
    <row r="79" spans="1:17">
      <c r="A79" s="35"/>
      <c r="B79" s="30"/>
      <c r="C79" s="3"/>
      <c r="D79" s="36"/>
      <c r="E79" s="3"/>
      <c r="F79" s="3"/>
      <c r="G79" s="3"/>
      <c r="H79" s="3"/>
    </row>
    <row r="80" spans="1:17">
      <c r="C80" s="3"/>
      <c r="D80" s="3"/>
      <c r="E80" s="3"/>
      <c r="F80" s="3"/>
      <c r="G80" s="3"/>
      <c r="H80" s="3"/>
    </row>
    <row r="81" spans="3:8">
      <c r="C81" s="3"/>
      <c r="D81" s="3"/>
      <c r="E81" s="3"/>
      <c r="F81" s="3"/>
      <c r="G81" s="3"/>
      <c r="H81" s="3"/>
    </row>
    <row r="82" spans="3:8">
      <c r="C82" s="3"/>
      <c r="D82" s="3"/>
      <c r="E82" s="3"/>
      <c r="F82" s="3"/>
      <c r="G82" s="3"/>
      <c r="H82" s="3"/>
    </row>
    <row r="83" spans="3:8">
      <c r="C83" s="3"/>
      <c r="D83" s="3"/>
      <c r="E83" s="3"/>
      <c r="F83" s="3"/>
      <c r="G83" s="3"/>
      <c r="H83" s="3"/>
    </row>
    <row r="84" spans="3:8">
      <c r="C84" s="3"/>
      <c r="D84" s="3"/>
      <c r="E84" s="3"/>
      <c r="F84" s="3"/>
      <c r="G84" s="3"/>
      <c r="H84" s="3"/>
    </row>
    <row r="85" spans="3:8">
      <c r="C85" s="3"/>
      <c r="D85" s="3"/>
      <c r="E85" s="3"/>
      <c r="F85" s="3"/>
      <c r="G85" s="3"/>
      <c r="H85" s="3"/>
    </row>
    <row r="86" spans="3:8">
      <c r="C86" s="3"/>
      <c r="D86" s="3"/>
      <c r="E86" s="3"/>
      <c r="F86" s="3"/>
      <c r="G86" s="3"/>
      <c r="H86" s="3"/>
    </row>
    <row r="87" spans="3:8">
      <c r="C87" s="3"/>
      <c r="D87" s="3"/>
      <c r="E87" s="3"/>
      <c r="F87" s="3"/>
      <c r="G87" s="3"/>
      <c r="H87"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5"/>
  <sheetViews>
    <sheetView topLeftCell="A3" workbookViewId="0">
      <selection activeCell="F10" sqref="F10"/>
    </sheetView>
  </sheetViews>
  <sheetFormatPr defaultRowHeight="16.5"/>
  <cols>
    <col min="1" max="1" width="7.375" style="92" customWidth="1"/>
    <col min="2" max="2" width="8.25" style="92" customWidth="1"/>
    <col min="3" max="5" width="4.5" style="92" customWidth="1"/>
    <col min="6" max="6" width="6.375" style="92" customWidth="1"/>
    <col min="7" max="7" width="5.375" style="70" customWidth="1"/>
    <col min="8" max="8" width="4.5" style="70" customWidth="1"/>
    <col min="9" max="10" width="5.25" style="70" customWidth="1"/>
    <col min="11" max="11" width="5.5" style="70" customWidth="1"/>
    <col min="12" max="12" width="5.875" style="70" customWidth="1"/>
    <col min="13" max="13" width="7.375" style="70" customWidth="1"/>
    <col min="14" max="14" width="7.75" style="70" customWidth="1"/>
    <col min="15" max="17" width="9.625" style="70" customWidth="1"/>
    <col min="18" max="24" width="9" style="70"/>
    <col min="25" max="16384" width="9" style="1"/>
  </cols>
  <sheetData>
    <row r="1" spans="1:22" ht="18">
      <c r="A1" s="137" t="s">
        <v>237</v>
      </c>
      <c r="B1" s="138"/>
      <c r="C1" s="138"/>
      <c r="D1" s="138"/>
      <c r="E1" s="138"/>
      <c r="F1" s="138"/>
      <c r="G1" s="138"/>
      <c r="H1" s="138"/>
      <c r="I1" s="138"/>
      <c r="J1" s="138"/>
      <c r="K1" s="138"/>
      <c r="L1" s="138"/>
      <c r="M1" s="138"/>
      <c r="N1" s="138"/>
      <c r="O1" s="72"/>
      <c r="P1" s="72"/>
      <c r="Q1" s="73"/>
      <c r="R1" s="74"/>
    </row>
    <row r="2" spans="1:22" ht="15.75" thickBot="1">
      <c r="A2" s="139" t="s">
        <v>238</v>
      </c>
      <c r="B2" s="140" t="s">
        <v>239</v>
      </c>
      <c r="C2" s="139" t="s">
        <v>213</v>
      </c>
      <c r="D2" s="141" t="s">
        <v>240</v>
      </c>
      <c r="E2" s="143" t="s">
        <v>241</v>
      </c>
      <c r="F2" s="143" t="s">
        <v>218</v>
      </c>
      <c r="G2" s="144" t="s">
        <v>219</v>
      </c>
      <c r="H2" s="141" t="s">
        <v>242</v>
      </c>
      <c r="I2" s="146" t="s">
        <v>243</v>
      </c>
      <c r="J2" s="143" t="s">
        <v>244</v>
      </c>
      <c r="K2" s="144" t="s">
        <v>245</v>
      </c>
      <c r="L2" s="162" t="s">
        <v>246</v>
      </c>
      <c r="M2" s="146" t="s">
        <v>247</v>
      </c>
      <c r="N2" s="162" t="s">
        <v>248</v>
      </c>
      <c r="O2" s="75" t="s">
        <v>249</v>
      </c>
      <c r="P2" s="76" t="s">
        <v>250</v>
      </c>
      <c r="Q2" s="75" t="s">
        <v>251</v>
      </c>
      <c r="S2" s="77"/>
    </row>
    <row r="3" spans="1:22" ht="148.5">
      <c r="A3" s="139"/>
      <c r="B3" s="140"/>
      <c r="C3" s="139"/>
      <c r="D3" s="142"/>
      <c r="E3" s="143"/>
      <c r="F3" s="143"/>
      <c r="G3" s="145"/>
      <c r="H3" s="142"/>
      <c r="I3" s="147"/>
      <c r="J3" s="143"/>
      <c r="K3" s="145"/>
      <c r="L3" s="162"/>
      <c r="M3" s="147"/>
      <c r="N3" s="162"/>
      <c r="O3" s="78" t="s">
        <v>252</v>
      </c>
      <c r="P3" s="79" t="s">
        <v>253</v>
      </c>
      <c r="Q3" s="78" t="s">
        <v>254</v>
      </c>
      <c r="S3" s="153" t="s">
        <v>255</v>
      </c>
      <c r="T3" s="153" t="s">
        <v>256</v>
      </c>
      <c r="U3" s="153" t="s">
        <v>257</v>
      </c>
      <c r="V3" s="153" t="s">
        <v>258</v>
      </c>
    </row>
    <row r="4" spans="1:22">
      <c r="A4" s="156" t="s">
        <v>259</v>
      </c>
      <c r="B4" s="80">
        <v>0.5</v>
      </c>
      <c r="C4" s="63">
        <v>70</v>
      </c>
      <c r="D4" s="63">
        <v>68</v>
      </c>
      <c r="E4" s="63">
        <v>95</v>
      </c>
      <c r="F4" s="63">
        <v>118</v>
      </c>
      <c r="G4" s="63">
        <v>154</v>
      </c>
      <c r="H4" s="63">
        <v>92</v>
      </c>
      <c r="I4" s="62">
        <v>245</v>
      </c>
      <c r="J4" s="62">
        <v>138</v>
      </c>
      <c r="K4" s="62">
        <v>154</v>
      </c>
      <c r="L4" s="62">
        <v>154</v>
      </c>
      <c r="M4" s="62">
        <v>245</v>
      </c>
      <c r="N4" s="62">
        <v>154</v>
      </c>
      <c r="O4" s="63">
        <v>153</v>
      </c>
      <c r="P4" s="63">
        <v>245</v>
      </c>
      <c r="Q4" s="63">
        <v>343</v>
      </c>
      <c r="S4" s="154"/>
      <c r="T4" s="154"/>
      <c r="U4" s="154"/>
      <c r="V4" s="154"/>
    </row>
    <row r="5" spans="1:22">
      <c r="A5" s="157"/>
      <c r="B5" s="80">
        <v>1</v>
      </c>
      <c r="C5" s="60">
        <v>83</v>
      </c>
      <c r="D5" s="60">
        <v>81</v>
      </c>
      <c r="E5" s="60">
        <v>113</v>
      </c>
      <c r="F5" s="60">
        <v>145</v>
      </c>
      <c r="G5" s="60">
        <v>204</v>
      </c>
      <c r="H5" s="60">
        <v>112</v>
      </c>
      <c r="I5" s="59">
        <v>308</v>
      </c>
      <c r="J5" s="59">
        <v>172</v>
      </c>
      <c r="K5" s="59">
        <v>204</v>
      </c>
      <c r="L5" s="59">
        <v>204</v>
      </c>
      <c r="M5" s="59">
        <v>308</v>
      </c>
      <c r="N5" s="59">
        <v>204</v>
      </c>
      <c r="O5" s="60">
        <v>187</v>
      </c>
      <c r="P5" s="60">
        <v>308</v>
      </c>
      <c r="Q5" s="60">
        <v>447</v>
      </c>
      <c r="S5" s="154"/>
      <c r="T5" s="154"/>
      <c r="U5" s="154"/>
      <c r="V5" s="154"/>
    </row>
    <row r="6" spans="1:22">
      <c r="A6" s="157"/>
      <c r="B6" s="80">
        <v>1.5</v>
      </c>
      <c r="C6" s="63">
        <v>96</v>
      </c>
      <c r="D6" s="63">
        <v>94</v>
      </c>
      <c r="E6" s="63">
        <v>131</v>
      </c>
      <c r="F6" s="63">
        <v>172</v>
      </c>
      <c r="G6" s="63">
        <v>254</v>
      </c>
      <c r="H6" s="63">
        <v>132</v>
      </c>
      <c r="I6" s="62">
        <v>371</v>
      </c>
      <c r="J6" s="62">
        <v>206</v>
      </c>
      <c r="K6" s="62">
        <v>254</v>
      </c>
      <c r="L6" s="62">
        <v>254</v>
      </c>
      <c r="M6" s="62">
        <v>371</v>
      </c>
      <c r="N6" s="62">
        <v>254</v>
      </c>
      <c r="O6" s="63">
        <v>221</v>
      </c>
      <c r="P6" s="63">
        <v>371</v>
      </c>
      <c r="Q6" s="63">
        <v>551</v>
      </c>
      <c r="S6" s="154"/>
      <c r="T6" s="154"/>
      <c r="U6" s="154"/>
      <c r="V6" s="154"/>
    </row>
    <row r="7" spans="1:22">
      <c r="A7" s="157"/>
      <c r="B7" s="80">
        <v>2</v>
      </c>
      <c r="C7" s="60">
        <v>109</v>
      </c>
      <c r="D7" s="60">
        <v>107</v>
      </c>
      <c r="E7" s="60">
        <v>149</v>
      </c>
      <c r="F7" s="60">
        <v>199</v>
      </c>
      <c r="G7" s="60">
        <v>304</v>
      </c>
      <c r="H7" s="60">
        <v>152</v>
      </c>
      <c r="I7" s="59">
        <v>434</v>
      </c>
      <c r="J7" s="59">
        <v>240</v>
      </c>
      <c r="K7" s="59">
        <v>304</v>
      </c>
      <c r="L7" s="59">
        <v>304</v>
      </c>
      <c r="M7" s="59">
        <v>434</v>
      </c>
      <c r="N7" s="59">
        <v>304</v>
      </c>
      <c r="O7" s="60">
        <v>255</v>
      </c>
      <c r="P7" s="60">
        <v>434</v>
      </c>
      <c r="Q7" s="60">
        <v>655</v>
      </c>
      <c r="S7" s="154"/>
      <c r="T7" s="154"/>
      <c r="U7" s="154"/>
      <c r="V7" s="154"/>
    </row>
    <row r="8" spans="1:22">
      <c r="A8" s="158"/>
      <c r="B8" s="80">
        <v>2.5</v>
      </c>
      <c r="C8" s="63">
        <v>122</v>
      </c>
      <c r="D8" s="63">
        <v>120</v>
      </c>
      <c r="E8" s="63">
        <v>167</v>
      </c>
      <c r="F8" s="63">
        <v>226</v>
      </c>
      <c r="G8" s="63">
        <v>354</v>
      </c>
      <c r="H8" s="63">
        <v>172</v>
      </c>
      <c r="I8" s="62">
        <v>497</v>
      </c>
      <c r="J8" s="62">
        <v>274</v>
      </c>
      <c r="K8" s="62">
        <v>354</v>
      </c>
      <c r="L8" s="62">
        <v>354</v>
      </c>
      <c r="M8" s="62">
        <v>497</v>
      </c>
      <c r="N8" s="62">
        <v>354</v>
      </c>
      <c r="O8" s="63">
        <v>289</v>
      </c>
      <c r="P8" s="63">
        <v>497</v>
      </c>
      <c r="Q8" s="63">
        <v>759</v>
      </c>
      <c r="S8" s="154"/>
      <c r="T8" s="154"/>
      <c r="U8" s="154"/>
      <c r="V8" s="154"/>
    </row>
    <row r="9" spans="1:22" ht="17.25" thickBot="1">
      <c r="A9" s="156" t="s">
        <v>260</v>
      </c>
      <c r="B9" s="80">
        <v>0.5</v>
      </c>
      <c r="C9" s="63">
        <v>70</v>
      </c>
      <c r="D9" s="63">
        <v>68</v>
      </c>
      <c r="E9" s="63">
        <v>95</v>
      </c>
      <c r="F9" s="63">
        <v>118</v>
      </c>
      <c r="G9" s="63">
        <v>154</v>
      </c>
      <c r="H9" s="63">
        <v>105</v>
      </c>
      <c r="I9" s="62">
        <v>245</v>
      </c>
      <c r="J9" s="62">
        <v>162</v>
      </c>
      <c r="K9" s="62">
        <v>154</v>
      </c>
      <c r="L9" s="62">
        <v>154</v>
      </c>
      <c r="M9" s="62">
        <v>245</v>
      </c>
      <c r="N9" s="62">
        <v>154</v>
      </c>
      <c r="O9" s="63">
        <v>153</v>
      </c>
      <c r="P9" s="63">
        <v>245</v>
      </c>
      <c r="Q9" s="63">
        <v>343</v>
      </c>
      <c r="S9" s="155"/>
      <c r="T9" s="155"/>
      <c r="U9" s="155"/>
      <c r="V9" s="155"/>
    </row>
    <row r="10" spans="1:22">
      <c r="A10" s="157"/>
      <c r="B10" s="80">
        <v>1</v>
      </c>
      <c r="C10" s="60">
        <v>83</v>
      </c>
      <c r="D10" s="60">
        <v>81</v>
      </c>
      <c r="E10" s="60">
        <v>113</v>
      </c>
      <c r="F10" s="60">
        <v>145</v>
      </c>
      <c r="G10" s="60">
        <v>204</v>
      </c>
      <c r="H10" s="60">
        <v>131</v>
      </c>
      <c r="I10" s="59">
        <v>308</v>
      </c>
      <c r="J10" s="59">
        <v>196</v>
      </c>
      <c r="K10" s="59">
        <v>204</v>
      </c>
      <c r="L10" s="59">
        <v>204</v>
      </c>
      <c r="M10" s="59">
        <v>308</v>
      </c>
      <c r="N10" s="59">
        <v>204</v>
      </c>
      <c r="O10" s="60">
        <v>187</v>
      </c>
      <c r="P10" s="60">
        <v>308</v>
      </c>
      <c r="Q10" s="60">
        <v>447</v>
      </c>
      <c r="S10" s="81" t="s">
        <v>261</v>
      </c>
      <c r="T10" s="81" t="s">
        <v>262</v>
      </c>
      <c r="U10" s="82" t="s">
        <v>263</v>
      </c>
      <c r="V10" s="82">
        <v>1</v>
      </c>
    </row>
    <row r="11" spans="1:22">
      <c r="A11" s="157"/>
      <c r="B11" s="80">
        <v>1.5</v>
      </c>
      <c r="C11" s="63">
        <v>96</v>
      </c>
      <c r="D11" s="63">
        <v>94</v>
      </c>
      <c r="E11" s="63">
        <v>131</v>
      </c>
      <c r="F11" s="63">
        <v>172</v>
      </c>
      <c r="G11" s="63">
        <v>254</v>
      </c>
      <c r="H11" s="63">
        <v>157</v>
      </c>
      <c r="I11" s="62">
        <v>371</v>
      </c>
      <c r="J11" s="62">
        <v>230</v>
      </c>
      <c r="K11" s="62">
        <v>254</v>
      </c>
      <c r="L11" s="62">
        <v>254</v>
      </c>
      <c r="M11" s="62">
        <v>371</v>
      </c>
      <c r="N11" s="62">
        <v>254</v>
      </c>
      <c r="O11" s="63">
        <v>221</v>
      </c>
      <c r="P11" s="63">
        <v>371</v>
      </c>
      <c r="Q11" s="63">
        <v>551</v>
      </c>
      <c r="S11" s="83" t="s">
        <v>264</v>
      </c>
      <c r="T11" s="83" t="s">
        <v>265</v>
      </c>
      <c r="U11" s="84" t="s">
        <v>266</v>
      </c>
      <c r="V11" s="84">
        <v>1</v>
      </c>
    </row>
    <row r="12" spans="1:22">
      <c r="A12" s="157"/>
      <c r="B12" s="80">
        <v>2</v>
      </c>
      <c r="C12" s="60">
        <v>109</v>
      </c>
      <c r="D12" s="60">
        <v>107</v>
      </c>
      <c r="E12" s="60">
        <v>149</v>
      </c>
      <c r="F12" s="60">
        <v>199</v>
      </c>
      <c r="G12" s="60">
        <v>304</v>
      </c>
      <c r="H12" s="60">
        <v>183</v>
      </c>
      <c r="I12" s="59">
        <v>434</v>
      </c>
      <c r="J12" s="59">
        <v>264</v>
      </c>
      <c r="K12" s="59">
        <v>304</v>
      </c>
      <c r="L12" s="59">
        <v>304</v>
      </c>
      <c r="M12" s="59">
        <v>434</v>
      </c>
      <c r="N12" s="59">
        <v>304</v>
      </c>
      <c r="O12" s="60">
        <v>255</v>
      </c>
      <c r="P12" s="60">
        <v>434</v>
      </c>
      <c r="Q12" s="60">
        <v>655</v>
      </c>
      <c r="S12" s="85" t="s">
        <v>267</v>
      </c>
      <c r="T12" s="85" t="s">
        <v>268</v>
      </c>
      <c r="U12" s="86" t="s">
        <v>269</v>
      </c>
      <c r="V12" s="86">
        <v>1</v>
      </c>
    </row>
    <row r="13" spans="1:22">
      <c r="A13" s="158"/>
      <c r="B13" s="80">
        <v>2.5</v>
      </c>
      <c r="C13" s="63">
        <v>122</v>
      </c>
      <c r="D13" s="63">
        <v>120</v>
      </c>
      <c r="E13" s="63">
        <v>167</v>
      </c>
      <c r="F13" s="63">
        <v>226</v>
      </c>
      <c r="G13" s="63">
        <v>354</v>
      </c>
      <c r="H13" s="63">
        <v>209</v>
      </c>
      <c r="I13" s="62">
        <v>497</v>
      </c>
      <c r="J13" s="62">
        <v>298</v>
      </c>
      <c r="K13" s="62">
        <v>354</v>
      </c>
      <c r="L13" s="62">
        <v>354</v>
      </c>
      <c r="M13" s="62">
        <v>497</v>
      </c>
      <c r="N13" s="62">
        <v>354</v>
      </c>
      <c r="O13" s="63">
        <v>289</v>
      </c>
      <c r="P13" s="63">
        <v>497</v>
      </c>
      <c r="Q13" s="63">
        <v>759</v>
      </c>
      <c r="S13" s="83" t="s">
        <v>270</v>
      </c>
      <c r="T13" s="83" t="s">
        <v>271</v>
      </c>
      <c r="U13" s="84" t="s">
        <v>272</v>
      </c>
      <c r="V13" s="84">
        <v>1</v>
      </c>
    </row>
    <row r="14" spans="1:22">
      <c r="A14" s="159" t="s">
        <v>273</v>
      </c>
      <c r="B14" s="80">
        <v>3</v>
      </c>
      <c r="C14" s="60">
        <v>134</v>
      </c>
      <c r="D14" s="60">
        <v>132</v>
      </c>
      <c r="E14" s="60">
        <v>182</v>
      </c>
      <c r="F14" s="60">
        <v>252</v>
      </c>
      <c r="G14" s="60">
        <v>404</v>
      </c>
      <c r="H14" s="60">
        <v>235</v>
      </c>
      <c r="I14" s="59">
        <v>560</v>
      </c>
      <c r="J14" s="59">
        <v>329</v>
      </c>
      <c r="K14" s="59">
        <v>404</v>
      </c>
      <c r="L14" s="59">
        <v>404</v>
      </c>
      <c r="M14" s="59">
        <v>560</v>
      </c>
      <c r="N14" s="59">
        <v>404</v>
      </c>
      <c r="O14" s="60">
        <v>323</v>
      </c>
      <c r="P14" s="60">
        <v>560</v>
      </c>
      <c r="Q14" s="60">
        <v>863</v>
      </c>
      <c r="S14" s="85" t="s">
        <v>274</v>
      </c>
      <c r="T14" s="85" t="s">
        <v>275</v>
      </c>
      <c r="U14" s="86" t="s">
        <v>276</v>
      </c>
      <c r="V14" s="86">
        <v>1</v>
      </c>
    </row>
    <row r="15" spans="1:22">
      <c r="A15" s="160"/>
      <c r="B15" s="80">
        <v>3.5</v>
      </c>
      <c r="C15" s="63">
        <v>146</v>
      </c>
      <c r="D15" s="63">
        <v>144</v>
      </c>
      <c r="E15" s="63">
        <v>197</v>
      </c>
      <c r="F15" s="63">
        <v>278</v>
      </c>
      <c r="G15" s="63">
        <v>454</v>
      </c>
      <c r="H15" s="63">
        <v>260</v>
      </c>
      <c r="I15" s="62">
        <v>623</v>
      </c>
      <c r="J15" s="62">
        <v>360</v>
      </c>
      <c r="K15" s="62">
        <v>454</v>
      </c>
      <c r="L15" s="62">
        <v>454</v>
      </c>
      <c r="M15" s="62">
        <v>623</v>
      </c>
      <c r="N15" s="62">
        <v>454</v>
      </c>
      <c r="O15" s="63">
        <v>357</v>
      </c>
      <c r="P15" s="63">
        <v>623</v>
      </c>
      <c r="Q15" s="63">
        <v>967</v>
      </c>
      <c r="S15" s="83" t="s">
        <v>277</v>
      </c>
      <c r="T15" s="83" t="s">
        <v>278</v>
      </c>
      <c r="U15" s="84" t="s">
        <v>279</v>
      </c>
      <c r="V15" s="84">
        <v>1</v>
      </c>
    </row>
    <row r="16" spans="1:22">
      <c r="A16" s="160"/>
      <c r="B16" s="80">
        <v>4</v>
      </c>
      <c r="C16" s="60">
        <v>158</v>
      </c>
      <c r="D16" s="60">
        <v>156</v>
      </c>
      <c r="E16" s="60">
        <v>212</v>
      </c>
      <c r="F16" s="60">
        <v>304</v>
      </c>
      <c r="G16" s="60">
        <v>504</v>
      </c>
      <c r="H16" s="60">
        <v>285</v>
      </c>
      <c r="I16" s="59">
        <v>686</v>
      </c>
      <c r="J16" s="59">
        <v>391</v>
      </c>
      <c r="K16" s="59">
        <v>504</v>
      </c>
      <c r="L16" s="59">
        <v>504</v>
      </c>
      <c r="M16" s="59">
        <v>686</v>
      </c>
      <c r="N16" s="59">
        <v>504</v>
      </c>
      <c r="O16" s="60">
        <v>391</v>
      </c>
      <c r="P16" s="60">
        <v>686</v>
      </c>
      <c r="Q16" s="60">
        <v>1071</v>
      </c>
      <c r="S16" s="85" t="s">
        <v>280</v>
      </c>
      <c r="T16" s="85" t="s">
        <v>281</v>
      </c>
      <c r="U16" s="86" t="s">
        <v>282</v>
      </c>
      <c r="V16" s="86">
        <v>1</v>
      </c>
    </row>
    <row r="17" spans="1:22">
      <c r="A17" s="160"/>
      <c r="B17" s="80">
        <v>4.5</v>
      </c>
      <c r="C17" s="63">
        <v>170</v>
      </c>
      <c r="D17" s="63">
        <v>168</v>
      </c>
      <c r="E17" s="63">
        <v>227</v>
      </c>
      <c r="F17" s="63">
        <v>330</v>
      </c>
      <c r="G17" s="63">
        <v>554</v>
      </c>
      <c r="H17" s="63">
        <v>310</v>
      </c>
      <c r="I17" s="62">
        <v>749</v>
      </c>
      <c r="J17" s="62">
        <v>422</v>
      </c>
      <c r="K17" s="62">
        <v>554</v>
      </c>
      <c r="L17" s="87">
        <v>554</v>
      </c>
      <c r="M17" s="87">
        <v>749</v>
      </c>
      <c r="N17" s="87">
        <v>554</v>
      </c>
      <c r="O17" s="63">
        <v>425</v>
      </c>
      <c r="P17" s="63">
        <v>749</v>
      </c>
      <c r="Q17" s="63">
        <v>1175</v>
      </c>
      <c r="S17" s="83" t="s">
        <v>283</v>
      </c>
      <c r="T17" s="83" t="s">
        <v>284</v>
      </c>
      <c r="U17" s="84" t="s">
        <v>285</v>
      </c>
      <c r="V17" s="84">
        <v>1</v>
      </c>
    </row>
    <row r="18" spans="1:22">
      <c r="A18" s="160"/>
      <c r="B18" s="80">
        <v>5</v>
      </c>
      <c r="C18" s="60">
        <v>182</v>
      </c>
      <c r="D18" s="60">
        <v>180</v>
      </c>
      <c r="E18" s="60">
        <v>242</v>
      </c>
      <c r="F18" s="60">
        <v>356</v>
      </c>
      <c r="G18" s="60">
        <v>604</v>
      </c>
      <c r="H18" s="60">
        <v>335</v>
      </c>
      <c r="I18" s="59">
        <v>812</v>
      </c>
      <c r="J18" s="59">
        <v>453</v>
      </c>
      <c r="K18" s="59">
        <v>604</v>
      </c>
      <c r="L18" s="88">
        <v>604</v>
      </c>
      <c r="M18" s="88">
        <v>812</v>
      </c>
      <c r="N18" s="88">
        <v>604</v>
      </c>
      <c r="O18" s="60">
        <v>459</v>
      </c>
      <c r="P18" s="60">
        <v>812</v>
      </c>
      <c r="Q18" s="60">
        <v>1279</v>
      </c>
      <c r="S18" s="85" t="s">
        <v>286</v>
      </c>
      <c r="T18" s="85" t="s">
        <v>287</v>
      </c>
      <c r="U18" s="86" t="s">
        <v>288</v>
      </c>
      <c r="V18" s="86">
        <v>1</v>
      </c>
    </row>
    <row r="19" spans="1:22">
      <c r="A19" s="160"/>
      <c r="B19" s="80">
        <v>5.5</v>
      </c>
      <c r="C19" s="63">
        <v>194</v>
      </c>
      <c r="D19" s="63">
        <v>192</v>
      </c>
      <c r="E19" s="63">
        <v>257</v>
      </c>
      <c r="F19" s="63">
        <v>382</v>
      </c>
      <c r="G19" s="63">
        <v>654</v>
      </c>
      <c r="H19" s="63">
        <v>360</v>
      </c>
      <c r="I19" s="62">
        <v>865</v>
      </c>
      <c r="J19" s="62">
        <v>484</v>
      </c>
      <c r="K19" s="62">
        <v>654</v>
      </c>
      <c r="L19" s="87">
        <v>654</v>
      </c>
      <c r="M19" s="87">
        <v>865</v>
      </c>
      <c r="N19" s="87">
        <v>654</v>
      </c>
      <c r="O19" s="63">
        <v>491</v>
      </c>
      <c r="P19" s="63">
        <v>865</v>
      </c>
      <c r="Q19" s="63">
        <v>1364</v>
      </c>
      <c r="S19" s="83" t="s">
        <v>289</v>
      </c>
      <c r="T19" s="83" t="s">
        <v>290</v>
      </c>
      <c r="U19" s="84" t="s">
        <v>291</v>
      </c>
      <c r="V19" s="84">
        <v>1</v>
      </c>
    </row>
    <row r="20" spans="1:22">
      <c r="A20" s="160"/>
      <c r="B20" s="80">
        <v>6</v>
      </c>
      <c r="C20" s="60">
        <v>206</v>
      </c>
      <c r="D20" s="60">
        <v>204</v>
      </c>
      <c r="E20" s="60">
        <v>272</v>
      </c>
      <c r="F20" s="60">
        <v>408</v>
      </c>
      <c r="G20" s="60">
        <v>704</v>
      </c>
      <c r="H20" s="60">
        <v>385</v>
      </c>
      <c r="I20" s="59">
        <v>918</v>
      </c>
      <c r="J20" s="59">
        <v>515</v>
      </c>
      <c r="K20" s="59">
        <v>704</v>
      </c>
      <c r="L20" s="88">
        <v>704</v>
      </c>
      <c r="M20" s="88">
        <v>918</v>
      </c>
      <c r="N20" s="88">
        <v>704</v>
      </c>
      <c r="O20" s="60">
        <v>523</v>
      </c>
      <c r="P20" s="60">
        <v>918</v>
      </c>
      <c r="Q20" s="60">
        <v>1449</v>
      </c>
      <c r="S20" s="85" t="s">
        <v>292</v>
      </c>
      <c r="T20" s="85" t="s">
        <v>293</v>
      </c>
      <c r="U20" s="86" t="s">
        <v>294</v>
      </c>
      <c r="V20" s="86">
        <v>1</v>
      </c>
    </row>
    <row r="21" spans="1:22">
      <c r="A21" s="160"/>
      <c r="B21" s="80">
        <v>6.5</v>
      </c>
      <c r="C21" s="63">
        <v>218</v>
      </c>
      <c r="D21" s="63">
        <v>216</v>
      </c>
      <c r="E21" s="63">
        <v>287</v>
      </c>
      <c r="F21" s="63">
        <v>434</v>
      </c>
      <c r="G21" s="63">
        <v>754</v>
      </c>
      <c r="H21" s="63">
        <v>410</v>
      </c>
      <c r="I21" s="62">
        <v>971</v>
      </c>
      <c r="J21" s="62">
        <v>546</v>
      </c>
      <c r="K21" s="62">
        <v>754</v>
      </c>
      <c r="L21" s="87">
        <v>754</v>
      </c>
      <c r="M21" s="87">
        <v>971</v>
      </c>
      <c r="N21" s="87">
        <v>754</v>
      </c>
      <c r="O21" s="63">
        <v>555</v>
      </c>
      <c r="P21" s="63">
        <v>971</v>
      </c>
      <c r="Q21" s="63">
        <v>1534</v>
      </c>
      <c r="S21" s="83" t="s">
        <v>295</v>
      </c>
      <c r="T21" s="83" t="s">
        <v>296</v>
      </c>
      <c r="U21" s="84" t="s">
        <v>297</v>
      </c>
      <c r="V21" s="84">
        <v>1</v>
      </c>
    </row>
    <row r="22" spans="1:22">
      <c r="A22" s="160"/>
      <c r="B22" s="80">
        <v>7</v>
      </c>
      <c r="C22" s="60">
        <v>230</v>
      </c>
      <c r="D22" s="60">
        <v>228</v>
      </c>
      <c r="E22" s="60">
        <v>302</v>
      </c>
      <c r="F22" s="60">
        <v>460</v>
      </c>
      <c r="G22" s="60">
        <v>804</v>
      </c>
      <c r="H22" s="60">
        <v>435</v>
      </c>
      <c r="I22" s="59">
        <v>1024</v>
      </c>
      <c r="J22" s="59">
        <v>577</v>
      </c>
      <c r="K22" s="59">
        <v>804</v>
      </c>
      <c r="L22" s="88">
        <v>804</v>
      </c>
      <c r="M22" s="88">
        <v>1024</v>
      </c>
      <c r="N22" s="88">
        <v>804</v>
      </c>
      <c r="O22" s="60">
        <v>587</v>
      </c>
      <c r="P22" s="60">
        <v>1024</v>
      </c>
      <c r="Q22" s="60">
        <v>1619</v>
      </c>
      <c r="S22" s="85" t="s">
        <v>298</v>
      </c>
      <c r="T22" s="85" t="s">
        <v>299</v>
      </c>
      <c r="U22" s="86" t="s">
        <v>300</v>
      </c>
      <c r="V22" s="86">
        <v>2</v>
      </c>
    </row>
    <row r="23" spans="1:22">
      <c r="A23" s="160"/>
      <c r="B23" s="80">
        <v>7.5</v>
      </c>
      <c r="C23" s="63">
        <v>242</v>
      </c>
      <c r="D23" s="63">
        <v>240</v>
      </c>
      <c r="E23" s="63">
        <v>317</v>
      </c>
      <c r="F23" s="63">
        <v>486</v>
      </c>
      <c r="G23" s="63">
        <v>854</v>
      </c>
      <c r="H23" s="63">
        <v>460</v>
      </c>
      <c r="I23" s="62">
        <v>1077</v>
      </c>
      <c r="J23" s="62">
        <v>608</v>
      </c>
      <c r="K23" s="62">
        <v>854</v>
      </c>
      <c r="L23" s="87">
        <v>854</v>
      </c>
      <c r="M23" s="87">
        <v>1077</v>
      </c>
      <c r="N23" s="87">
        <v>854</v>
      </c>
      <c r="O23" s="63">
        <v>619</v>
      </c>
      <c r="P23" s="63">
        <v>1077</v>
      </c>
      <c r="Q23" s="63">
        <v>1704</v>
      </c>
      <c r="S23" s="83" t="s">
        <v>301</v>
      </c>
      <c r="T23" s="83" t="s">
        <v>302</v>
      </c>
      <c r="U23" s="84" t="s">
        <v>303</v>
      </c>
      <c r="V23" s="84">
        <v>2</v>
      </c>
    </row>
    <row r="24" spans="1:22">
      <c r="A24" s="160"/>
      <c r="B24" s="80">
        <v>8</v>
      </c>
      <c r="C24" s="60">
        <v>254</v>
      </c>
      <c r="D24" s="60">
        <v>252</v>
      </c>
      <c r="E24" s="60">
        <v>332</v>
      </c>
      <c r="F24" s="60">
        <v>512</v>
      </c>
      <c r="G24" s="60">
        <v>904</v>
      </c>
      <c r="H24" s="60">
        <v>485</v>
      </c>
      <c r="I24" s="59">
        <v>1130</v>
      </c>
      <c r="J24" s="59">
        <v>639</v>
      </c>
      <c r="K24" s="59">
        <v>904</v>
      </c>
      <c r="L24" s="88">
        <v>904</v>
      </c>
      <c r="M24" s="88">
        <v>1130</v>
      </c>
      <c r="N24" s="88">
        <v>904</v>
      </c>
      <c r="O24" s="60">
        <v>651</v>
      </c>
      <c r="P24" s="60">
        <v>1130</v>
      </c>
      <c r="Q24" s="60">
        <v>1789</v>
      </c>
      <c r="S24" s="85" t="s">
        <v>304</v>
      </c>
      <c r="T24" s="85" t="s">
        <v>305</v>
      </c>
      <c r="U24" s="86" t="s">
        <v>306</v>
      </c>
      <c r="V24" s="86">
        <v>2</v>
      </c>
    </row>
    <row r="25" spans="1:22">
      <c r="A25" s="160"/>
      <c r="B25" s="80">
        <v>8.5</v>
      </c>
      <c r="C25" s="63">
        <v>266</v>
      </c>
      <c r="D25" s="63">
        <v>264</v>
      </c>
      <c r="E25" s="63">
        <v>347</v>
      </c>
      <c r="F25" s="63">
        <v>538</v>
      </c>
      <c r="G25" s="63">
        <v>954</v>
      </c>
      <c r="H25" s="63">
        <v>510</v>
      </c>
      <c r="I25" s="62">
        <v>1183</v>
      </c>
      <c r="J25" s="62">
        <v>670</v>
      </c>
      <c r="K25" s="62">
        <v>954</v>
      </c>
      <c r="L25" s="87">
        <v>954</v>
      </c>
      <c r="M25" s="87">
        <v>1183</v>
      </c>
      <c r="N25" s="87">
        <v>954</v>
      </c>
      <c r="O25" s="63">
        <v>683</v>
      </c>
      <c r="P25" s="63">
        <v>1183</v>
      </c>
      <c r="Q25" s="63">
        <v>1874</v>
      </c>
      <c r="S25" s="83" t="s">
        <v>307</v>
      </c>
      <c r="T25" s="83" t="s">
        <v>308</v>
      </c>
      <c r="U25" s="84" t="s">
        <v>309</v>
      </c>
      <c r="V25" s="84">
        <v>2</v>
      </c>
    </row>
    <row r="26" spans="1:22">
      <c r="A26" s="160"/>
      <c r="B26" s="80">
        <v>9</v>
      </c>
      <c r="C26" s="60">
        <v>278</v>
      </c>
      <c r="D26" s="60">
        <v>276</v>
      </c>
      <c r="E26" s="60">
        <v>362</v>
      </c>
      <c r="F26" s="60">
        <v>564</v>
      </c>
      <c r="G26" s="59">
        <v>1004</v>
      </c>
      <c r="H26" s="59">
        <v>535</v>
      </c>
      <c r="I26" s="59">
        <v>1236</v>
      </c>
      <c r="J26" s="59">
        <v>701</v>
      </c>
      <c r="K26" s="59">
        <v>1004</v>
      </c>
      <c r="L26" s="88">
        <v>1004</v>
      </c>
      <c r="M26" s="88">
        <v>1236</v>
      </c>
      <c r="N26" s="88">
        <v>1004</v>
      </c>
      <c r="O26" s="59">
        <v>715</v>
      </c>
      <c r="P26" s="59">
        <v>1236</v>
      </c>
      <c r="Q26" s="59">
        <v>1959</v>
      </c>
      <c r="S26" s="85" t="s">
        <v>310</v>
      </c>
      <c r="T26" s="85" t="s">
        <v>311</v>
      </c>
      <c r="U26" s="86" t="s">
        <v>312</v>
      </c>
      <c r="V26" s="86">
        <v>2</v>
      </c>
    </row>
    <row r="27" spans="1:22">
      <c r="A27" s="160"/>
      <c r="B27" s="80">
        <v>9.5</v>
      </c>
      <c r="C27" s="63">
        <v>290</v>
      </c>
      <c r="D27" s="63">
        <v>288</v>
      </c>
      <c r="E27" s="63">
        <v>377</v>
      </c>
      <c r="F27" s="63">
        <v>590</v>
      </c>
      <c r="G27" s="62">
        <v>1054</v>
      </c>
      <c r="H27" s="62">
        <v>560</v>
      </c>
      <c r="I27" s="62">
        <v>1289</v>
      </c>
      <c r="J27" s="62">
        <v>732</v>
      </c>
      <c r="K27" s="62">
        <v>1054</v>
      </c>
      <c r="L27" s="87">
        <v>1054</v>
      </c>
      <c r="M27" s="87">
        <v>1289</v>
      </c>
      <c r="N27" s="87">
        <v>1054</v>
      </c>
      <c r="O27" s="62">
        <v>747</v>
      </c>
      <c r="P27" s="62">
        <v>1289</v>
      </c>
      <c r="Q27" s="62">
        <v>2044</v>
      </c>
      <c r="S27" s="83" t="s">
        <v>313</v>
      </c>
      <c r="T27" s="83" t="s">
        <v>314</v>
      </c>
      <c r="U27" s="84" t="s">
        <v>315</v>
      </c>
      <c r="V27" s="84">
        <v>2</v>
      </c>
    </row>
    <row r="28" spans="1:22">
      <c r="A28" s="160"/>
      <c r="B28" s="80">
        <v>10</v>
      </c>
      <c r="C28" s="60">
        <v>302</v>
      </c>
      <c r="D28" s="60">
        <v>300</v>
      </c>
      <c r="E28" s="60">
        <v>392</v>
      </c>
      <c r="F28" s="60">
        <v>616</v>
      </c>
      <c r="G28" s="59">
        <v>1104</v>
      </c>
      <c r="H28" s="59">
        <v>585</v>
      </c>
      <c r="I28" s="59">
        <v>1342</v>
      </c>
      <c r="J28" s="59">
        <v>763</v>
      </c>
      <c r="K28" s="59">
        <v>1104</v>
      </c>
      <c r="L28" s="88">
        <v>1104</v>
      </c>
      <c r="M28" s="88">
        <v>1342</v>
      </c>
      <c r="N28" s="88">
        <v>1104</v>
      </c>
      <c r="O28" s="59">
        <v>779</v>
      </c>
      <c r="P28" s="59">
        <v>1342</v>
      </c>
      <c r="Q28" s="59">
        <v>2129</v>
      </c>
      <c r="R28" s="89">
        <v>866</v>
      </c>
      <c r="S28" s="85" t="s">
        <v>316</v>
      </c>
      <c r="T28" s="85" t="s">
        <v>317</v>
      </c>
      <c r="U28" s="86" t="s">
        <v>318</v>
      </c>
      <c r="V28" s="86">
        <v>2</v>
      </c>
    </row>
    <row r="29" spans="1:22">
      <c r="A29" s="160"/>
      <c r="B29" s="80">
        <v>10.5</v>
      </c>
      <c r="C29" s="63">
        <v>313</v>
      </c>
      <c r="D29" s="63">
        <v>311</v>
      </c>
      <c r="E29" s="63">
        <v>405</v>
      </c>
      <c r="F29" s="63">
        <v>642</v>
      </c>
      <c r="G29" s="62">
        <v>1154</v>
      </c>
      <c r="H29" s="62">
        <v>608</v>
      </c>
      <c r="I29" s="62">
        <v>1395</v>
      </c>
      <c r="J29" s="62">
        <v>794</v>
      </c>
      <c r="K29" s="62">
        <v>1154</v>
      </c>
      <c r="L29" s="87">
        <v>1154</v>
      </c>
      <c r="M29" s="87">
        <v>1395</v>
      </c>
      <c r="N29" s="87">
        <v>1154</v>
      </c>
      <c r="O29" s="62">
        <v>811</v>
      </c>
      <c r="P29" s="62">
        <v>1395</v>
      </c>
      <c r="Q29" s="62">
        <v>2214</v>
      </c>
      <c r="R29" s="90">
        <v>520</v>
      </c>
      <c r="S29" s="83" t="s">
        <v>319</v>
      </c>
      <c r="T29" s="83" t="s">
        <v>320</v>
      </c>
      <c r="U29" s="84" t="s">
        <v>321</v>
      </c>
      <c r="V29" s="84">
        <v>2</v>
      </c>
    </row>
    <row r="30" spans="1:22">
      <c r="A30" s="160"/>
      <c r="B30" s="80">
        <v>11</v>
      </c>
      <c r="C30" s="60">
        <v>324</v>
      </c>
      <c r="D30" s="60">
        <v>322</v>
      </c>
      <c r="E30" s="60">
        <v>418</v>
      </c>
      <c r="F30" s="60">
        <v>668</v>
      </c>
      <c r="G30" s="59">
        <v>1204</v>
      </c>
      <c r="H30" s="59">
        <v>631</v>
      </c>
      <c r="I30" s="59">
        <v>1448</v>
      </c>
      <c r="J30" s="59">
        <v>825</v>
      </c>
      <c r="K30" s="59">
        <v>1204</v>
      </c>
      <c r="L30" s="88">
        <v>1204</v>
      </c>
      <c r="M30" s="88">
        <v>1448</v>
      </c>
      <c r="N30" s="88">
        <v>1204</v>
      </c>
      <c r="O30" s="59">
        <v>843</v>
      </c>
      <c r="P30" s="59">
        <v>1448</v>
      </c>
      <c r="Q30" s="59">
        <v>2299</v>
      </c>
      <c r="R30" s="89">
        <v>431</v>
      </c>
      <c r="S30" s="85" t="s">
        <v>322</v>
      </c>
      <c r="T30" s="85" t="s">
        <v>323</v>
      </c>
      <c r="U30" s="86" t="s">
        <v>324</v>
      </c>
      <c r="V30" s="86">
        <v>2</v>
      </c>
    </row>
    <row r="31" spans="1:22">
      <c r="A31" s="160"/>
      <c r="B31" s="80">
        <v>11.5</v>
      </c>
      <c r="C31" s="63">
        <v>335</v>
      </c>
      <c r="D31" s="63">
        <v>333</v>
      </c>
      <c r="E31" s="63">
        <v>431</v>
      </c>
      <c r="F31" s="63">
        <v>694</v>
      </c>
      <c r="G31" s="62">
        <v>1254</v>
      </c>
      <c r="H31" s="62">
        <v>654</v>
      </c>
      <c r="I31" s="62">
        <v>1501</v>
      </c>
      <c r="J31" s="62">
        <v>856</v>
      </c>
      <c r="K31" s="62">
        <v>1254</v>
      </c>
      <c r="L31" s="87">
        <v>1254</v>
      </c>
      <c r="M31" s="87">
        <v>1501</v>
      </c>
      <c r="N31" s="87">
        <v>1254</v>
      </c>
      <c r="O31" s="62">
        <v>875</v>
      </c>
      <c r="P31" s="62">
        <v>1501</v>
      </c>
      <c r="Q31" s="62">
        <v>2384</v>
      </c>
      <c r="S31" s="83" t="s">
        <v>325</v>
      </c>
      <c r="T31" s="83" t="s">
        <v>326</v>
      </c>
      <c r="U31" s="84" t="s">
        <v>327</v>
      </c>
      <c r="V31" s="84">
        <v>2</v>
      </c>
    </row>
    <row r="32" spans="1:22">
      <c r="A32" s="160"/>
      <c r="B32" s="80">
        <v>12</v>
      </c>
      <c r="C32" s="60">
        <v>346</v>
      </c>
      <c r="D32" s="60">
        <v>344</v>
      </c>
      <c r="E32" s="60">
        <v>444</v>
      </c>
      <c r="F32" s="60">
        <v>720</v>
      </c>
      <c r="G32" s="59">
        <v>1304</v>
      </c>
      <c r="H32" s="59">
        <v>677</v>
      </c>
      <c r="I32" s="59">
        <v>1554</v>
      </c>
      <c r="J32" s="59">
        <v>887</v>
      </c>
      <c r="K32" s="59">
        <v>1304</v>
      </c>
      <c r="L32" s="88">
        <v>1304</v>
      </c>
      <c r="M32" s="88">
        <v>1554</v>
      </c>
      <c r="N32" s="88">
        <v>1304</v>
      </c>
      <c r="O32" s="59">
        <v>907</v>
      </c>
      <c r="P32" s="59">
        <v>1554</v>
      </c>
      <c r="Q32" s="59">
        <v>2469</v>
      </c>
      <c r="S32" s="85" t="s">
        <v>328</v>
      </c>
      <c r="T32" s="85" t="s">
        <v>329</v>
      </c>
      <c r="U32" s="86" t="s">
        <v>330</v>
      </c>
      <c r="V32" s="86">
        <v>3</v>
      </c>
    </row>
    <row r="33" spans="1:22">
      <c r="A33" s="160"/>
      <c r="B33" s="80">
        <v>12.5</v>
      </c>
      <c r="C33" s="63">
        <v>357</v>
      </c>
      <c r="D33" s="63">
        <v>355</v>
      </c>
      <c r="E33" s="63">
        <v>457</v>
      </c>
      <c r="F33" s="63">
        <v>746</v>
      </c>
      <c r="G33" s="62">
        <v>1354</v>
      </c>
      <c r="H33" s="62">
        <v>700</v>
      </c>
      <c r="I33" s="62">
        <v>1607</v>
      </c>
      <c r="J33" s="62">
        <v>918</v>
      </c>
      <c r="K33" s="62">
        <v>1354</v>
      </c>
      <c r="L33" s="87">
        <v>1354</v>
      </c>
      <c r="M33" s="87">
        <v>1607</v>
      </c>
      <c r="N33" s="87">
        <v>1354</v>
      </c>
      <c r="O33" s="62">
        <v>939</v>
      </c>
      <c r="P33" s="62">
        <v>1607</v>
      </c>
      <c r="Q33" s="62">
        <v>2554</v>
      </c>
      <c r="S33" s="83" t="s">
        <v>331</v>
      </c>
      <c r="T33" s="83" t="s">
        <v>332</v>
      </c>
      <c r="U33" s="84" t="s">
        <v>333</v>
      </c>
      <c r="V33" s="84">
        <v>3</v>
      </c>
    </row>
    <row r="34" spans="1:22">
      <c r="A34" s="160"/>
      <c r="B34" s="80">
        <v>13</v>
      </c>
      <c r="C34" s="60">
        <v>368</v>
      </c>
      <c r="D34" s="60">
        <v>366</v>
      </c>
      <c r="E34" s="60">
        <v>470</v>
      </c>
      <c r="F34" s="60">
        <v>772</v>
      </c>
      <c r="G34" s="59">
        <v>1404</v>
      </c>
      <c r="H34" s="59">
        <v>723</v>
      </c>
      <c r="I34" s="59">
        <v>1660</v>
      </c>
      <c r="J34" s="59">
        <v>949</v>
      </c>
      <c r="K34" s="59">
        <v>1404</v>
      </c>
      <c r="L34" s="88">
        <v>1404</v>
      </c>
      <c r="M34" s="88">
        <v>1660</v>
      </c>
      <c r="N34" s="88">
        <v>1404</v>
      </c>
      <c r="O34" s="59">
        <v>971</v>
      </c>
      <c r="P34" s="59">
        <v>1660</v>
      </c>
      <c r="Q34" s="59">
        <v>2639</v>
      </c>
      <c r="S34" s="85" t="s">
        <v>334</v>
      </c>
      <c r="T34" s="85" t="s">
        <v>335</v>
      </c>
      <c r="U34" s="86" t="s">
        <v>336</v>
      </c>
      <c r="V34" s="86">
        <v>3</v>
      </c>
    </row>
    <row r="35" spans="1:22">
      <c r="A35" s="160"/>
      <c r="B35" s="80">
        <v>13.5</v>
      </c>
      <c r="C35" s="63">
        <v>379</v>
      </c>
      <c r="D35" s="63">
        <v>377</v>
      </c>
      <c r="E35" s="63">
        <v>483</v>
      </c>
      <c r="F35" s="63">
        <v>798</v>
      </c>
      <c r="G35" s="62">
        <v>1454</v>
      </c>
      <c r="H35" s="62">
        <v>746</v>
      </c>
      <c r="I35" s="62">
        <v>1713</v>
      </c>
      <c r="J35" s="62">
        <v>980</v>
      </c>
      <c r="K35" s="62">
        <v>1454</v>
      </c>
      <c r="L35" s="87">
        <v>1454</v>
      </c>
      <c r="M35" s="87">
        <v>1713</v>
      </c>
      <c r="N35" s="87">
        <v>1454</v>
      </c>
      <c r="O35" s="62">
        <v>1003</v>
      </c>
      <c r="P35" s="62">
        <v>1713</v>
      </c>
      <c r="Q35" s="62">
        <v>2724</v>
      </c>
      <c r="S35" s="83" t="s">
        <v>337</v>
      </c>
      <c r="T35" s="83" t="s">
        <v>338</v>
      </c>
      <c r="U35" s="84" t="s">
        <v>339</v>
      </c>
      <c r="V35" s="84">
        <v>3</v>
      </c>
    </row>
    <row r="36" spans="1:22">
      <c r="A36" s="160"/>
      <c r="B36" s="80">
        <v>14</v>
      </c>
      <c r="C36" s="60">
        <v>390</v>
      </c>
      <c r="D36" s="60">
        <v>388</v>
      </c>
      <c r="E36" s="60">
        <v>496</v>
      </c>
      <c r="F36" s="60">
        <v>824</v>
      </c>
      <c r="G36" s="59">
        <v>1504</v>
      </c>
      <c r="H36" s="59">
        <v>769</v>
      </c>
      <c r="I36" s="59">
        <v>1766</v>
      </c>
      <c r="J36" s="59">
        <v>1011</v>
      </c>
      <c r="K36" s="59">
        <v>1504</v>
      </c>
      <c r="L36" s="88">
        <v>1504</v>
      </c>
      <c r="M36" s="88">
        <v>1766</v>
      </c>
      <c r="N36" s="88">
        <v>1504</v>
      </c>
      <c r="O36" s="59">
        <v>1035</v>
      </c>
      <c r="P36" s="59">
        <v>1766</v>
      </c>
      <c r="Q36" s="59">
        <v>2809</v>
      </c>
      <c r="S36" s="85" t="s">
        <v>340</v>
      </c>
      <c r="T36" s="85" t="s">
        <v>341</v>
      </c>
      <c r="U36" s="86" t="s">
        <v>342</v>
      </c>
      <c r="V36" s="86">
        <v>3</v>
      </c>
    </row>
    <row r="37" spans="1:22">
      <c r="A37" s="160"/>
      <c r="B37" s="80">
        <v>14.5</v>
      </c>
      <c r="C37" s="63">
        <v>401</v>
      </c>
      <c r="D37" s="63">
        <v>399</v>
      </c>
      <c r="E37" s="63">
        <v>509</v>
      </c>
      <c r="F37" s="63">
        <v>850</v>
      </c>
      <c r="G37" s="62">
        <v>1554</v>
      </c>
      <c r="H37" s="62">
        <v>792</v>
      </c>
      <c r="I37" s="62">
        <v>1819</v>
      </c>
      <c r="J37" s="62">
        <v>1042</v>
      </c>
      <c r="K37" s="62">
        <v>1554</v>
      </c>
      <c r="L37" s="87">
        <v>1554</v>
      </c>
      <c r="M37" s="87">
        <v>1819</v>
      </c>
      <c r="N37" s="87">
        <v>1554</v>
      </c>
      <c r="O37" s="62">
        <v>1067</v>
      </c>
      <c r="P37" s="62">
        <v>1819</v>
      </c>
      <c r="Q37" s="62">
        <v>2894</v>
      </c>
      <c r="S37" s="83" t="s">
        <v>343</v>
      </c>
      <c r="T37" s="83" t="s">
        <v>344</v>
      </c>
      <c r="U37" s="84" t="s">
        <v>345</v>
      </c>
      <c r="V37" s="84">
        <v>3</v>
      </c>
    </row>
    <row r="38" spans="1:22">
      <c r="A38" s="160"/>
      <c r="B38" s="80">
        <v>15</v>
      </c>
      <c r="C38" s="60">
        <v>412</v>
      </c>
      <c r="D38" s="60">
        <v>410</v>
      </c>
      <c r="E38" s="60">
        <v>522</v>
      </c>
      <c r="F38" s="60">
        <v>876</v>
      </c>
      <c r="G38" s="59">
        <v>1604</v>
      </c>
      <c r="H38" s="59">
        <v>815</v>
      </c>
      <c r="I38" s="59">
        <v>1872</v>
      </c>
      <c r="J38" s="59">
        <v>1073</v>
      </c>
      <c r="K38" s="59">
        <v>1604</v>
      </c>
      <c r="L38" s="88">
        <v>1604</v>
      </c>
      <c r="M38" s="88">
        <v>1872</v>
      </c>
      <c r="N38" s="88">
        <v>1604</v>
      </c>
      <c r="O38" s="59">
        <v>1099</v>
      </c>
      <c r="P38" s="59">
        <v>1872</v>
      </c>
      <c r="Q38" s="59">
        <v>2979</v>
      </c>
    </row>
    <row r="39" spans="1:22">
      <c r="A39" s="160"/>
      <c r="B39" s="80">
        <v>15.5</v>
      </c>
      <c r="C39" s="63">
        <v>421</v>
      </c>
      <c r="D39" s="63">
        <v>420</v>
      </c>
      <c r="E39" s="63">
        <v>531</v>
      </c>
      <c r="F39" s="63">
        <v>901</v>
      </c>
      <c r="G39" s="62">
        <v>1654</v>
      </c>
      <c r="H39" s="62">
        <v>838</v>
      </c>
      <c r="I39" s="62">
        <v>1918</v>
      </c>
      <c r="J39" s="62">
        <v>1104</v>
      </c>
      <c r="K39" s="62">
        <v>1654</v>
      </c>
      <c r="L39" s="87">
        <v>1654</v>
      </c>
      <c r="M39" s="87">
        <v>1918</v>
      </c>
      <c r="N39" s="87">
        <v>1654</v>
      </c>
      <c r="O39" s="62">
        <v>1127</v>
      </c>
      <c r="P39" s="62">
        <v>1918</v>
      </c>
      <c r="Q39" s="62">
        <v>3044</v>
      </c>
    </row>
    <row r="40" spans="1:22">
      <c r="A40" s="160"/>
      <c r="B40" s="80">
        <v>16</v>
      </c>
      <c r="C40" s="60">
        <v>430</v>
      </c>
      <c r="D40" s="60">
        <v>430</v>
      </c>
      <c r="E40" s="60">
        <v>540</v>
      </c>
      <c r="F40" s="60">
        <v>926</v>
      </c>
      <c r="G40" s="59">
        <v>1704</v>
      </c>
      <c r="H40" s="59">
        <v>861</v>
      </c>
      <c r="I40" s="59">
        <v>1964</v>
      </c>
      <c r="J40" s="59">
        <v>1135</v>
      </c>
      <c r="K40" s="59">
        <v>1704</v>
      </c>
      <c r="L40" s="88">
        <v>1704</v>
      </c>
      <c r="M40" s="88">
        <v>1964</v>
      </c>
      <c r="N40" s="88">
        <v>1704</v>
      </c>
      <c r="O40" s="59">
        <v>1155</v>
      </c>
      <c r="P40" s="59">
        <v>1964</v>
      </c>
      <c r="Q40" s="59">
        <v>3109</v>
      </c>
    </row>
    <row r="41" spans="1:22">
      <c r="A41" s="160"/>
      <c r="B41" s="80">
        <v>16.5</v>
      </c>
      <c r="C41" s="63">
        <v>439</v>
      </c>
      <c r="D41" s="63">
        <v>440</v>
      </c>
      <c r="E41" s="63">
        <v>549</v>
      </c>
      <c r="F41" s="63">
        <v>951</v>
      </c>
      <c r="G41" s="62">
        <v>1754</v>
      </c>
      <c r="H41" s="62">
        <v>884</v>
      </c>
      <c r="I41" s="62">
        <v>2010</v>
      </c>
      <c r="J41" s="62">
        <v>1166</v>
      </c>
      <c r="K41" s="62">
        <v>1754</v>
      </c>
      <c r="L41" s="87">
        <v>1754</v>
      </c>
      <c r="M41" s="87">
        <v>2010</v>
      </c>
      <c r="N41" s="87">
        <v>1754</v>
      </c>
      <c r="O41" s="62">
        <v>1183</v>
      </c>
      <c r="P41" s="62">
        <v>2010</v>
      </c>
      <c r="Q41" s="62">
        <v>3174</v>
      </c>
    </row>
    <row r="42" spans="1:22">
      <c r="A42" s="160"/>
      <c r="B42" s="80">
        <v>17</v>
      </c>
      <c r="C42" s="60">
        <v>448</v>
      </c>
      <c r="D42" s="60">
        <v>450</v>
      </c>
      <c r="E42" s="60">
        <v>558</v>
      </c>
      <c r="F42" s="60">
        <v>976</v>
      </c>
      <c r="G42" s="59">
        <v>1804</v>
      </c>
      <c r="H42" s="59">
        <v>907</v>
      </c>
      <c r="I42" s="59">
        <v>2056</v>
      </c>
      <c r="J42" s="59">
        <v>1197</v>
      </c>
      <c r="K42" s="59">
        <v>1804</v>
      </c>
      <c r="L42" s="88">
        <v>1804</v>
      </c>
      <c r="M42" s="88">
        <v>2056</v>
      </c>
      <c r="N42" s="88">
        <v>1804</v>
      </c>
      <c r="O42" s="59">
        <v>1211</v>
      </c>
      <c r="P42" s="59">
        <v>2056</v>
      </c>
      <c r="Q42" s="59">
        <v>3239</v>
      </c>
    </row>
    <row r="43" spans="1:22">
      <c r="A43" s="160"/>
      <c r="B43" s="80">
        <v>17.5</v>
      </c>
      <c r="C43" s="63">
        <v>457</v>
      </c>
      <c r="D43" s="63">
        <v>460</v>
      </c>
      <c r="E43" s="63">
        <v>567</v>
      </c>
      <c r="F43" s="62">
        <v>1001</v>
      </c>
      <c r="G43" s="62">
        <v>1854</v>
      </c>
      <c r="H43" s="62">
        <v>930</v>
      </c>
      <c r="I43" s="62">
        <v>2102</v>
      </c>
      <c r="J43" s="62">
        <v>1228</v>
      </c>
      <c r="K43" s="62">
        <v>1854</v>
      </c>
      <c r="L43" s="87">
        <v>1854</v>
      </c>
      <c r="M43" s="87">
        <v>2102</v>
      </c>
      <c r="N43" s="87">
        <v>1854</v>
      </c>
      <c r="O43" s="62">
        <v>1239</v>
      </c>
      <c r="P43" s="62">
        <v>2102</v>
      </c>
      <c r="Q43" s="62">
        <v>3304</v>
      </c>
    </row>
    <row r="44" spans="1:22">
      <c r="A44" s="160"/>
      <c r="B44" s="80">
        <v>18</v>
      </c>
      <c r="C44" s="60">
        <v>466</v>
      </c>
      <c r="D44" s="60">
        <v>470</v>
      </c>
      <c r="E44" s="60">
        <v>576</v>
      </c>
      <c r="F44" s="59">
        <v>1026</v>
      </c>
      <c r="G44" s="59">
        <v>1904</v>
      </c>
      <c r="H44" s="59">
        <v>953</v>
      </c>
      <c r="I44" s="59">
        <v>2148</v>
      </c>
      <c r="J44" s="59">
        <v>1259</v>
      </c>
      <c r="K44" s="59">
        <v>1904</v>
      </c>
      <c r="L44" s="88">
        <v>1904</v>
      </c>
      <c r="M44" s="88">
        <v>2148</v>
      </c>
      <c r="N44" s="88">
        <v>1904</v>
      </c>
      <c r="O44" s="59">
        <v>1267</v>
      </c>
      <c r="P44" s="59">
        <v>2148</v>
      </c>
      <c r="Q44" s="59">
        <v>3369</v>
      </c>
    </row>
    <row r="45" spans="1:22">
      <c r="A45" s="160"/>
      <c r="B45" s="80">
        <v>18.5</v>
      </c>
      <c r="C45" s="63">
        <v>475</v>
      </c>
      <c r="D45" s="63">
        <v>480</v>
      </c>
      <c r="E45" s="63">
        <v>585</v>
      </c>
      <c r="F45" s="62">
        <v>1051</v>
      </c>
      <c r="G45" s="62">
        <v>1954</v>
      </c>
      <c r="H45" s="62">
        <v>976</v>
      </c>
      <c r="I45" s="62">
        <v>2194</v>
      </c>
      <c r="J45" s="62">
        <v>1290</v>
      </c>
      <c r="K45" s="62">
        <v>1954</v>
      </c>
      <c r="L45" s="87">
        <v>1954</v>
      </c>
      <c r="M45" s="87">
        <v>2194</v>
      </c>
      <c r="N45" s="87">
        <v>1954</v>
      </c>
      <c r="O45" s="62">
        <v>1295</v>
      </c>
      <c r="P45" s="62">
        <v>2194</v>
      </c>
      <c r="Q45" s="62">
        <v>3434</v>
      </c>
    </row>
    <row r="46" spans="1:22">
      <c r="A46" s="160"/>
      <c r="B46" s="80">
        <v>19</v>
      </c>
      <c r="C46" s="60">
        <v>484</v>
      </c>
      <c r="D46" s="60">
        <v>490</v>
      </c>
      <c r="E46" s="60">
        <v>594</v>
      </c>
      <c r="F46" s="59">
        <v>1076</v>
      </c>
      <c r="G46" s="59">
        <v>2004</v>
      </c>
      <c r="H46" s="59">
        <v>999</v>
      </c>
      <c r="I46" s="59">
        <v>2240</v>
      </c>
      <c r="J46" s="59">
        <v>1320</v>
      </c>
      <c r="K46" s="59">
        <v>2004</v>
      </c>
      <c r="L46" s="88">
        <v>2004</v>
      </c>
      <c r="M46" s="88">
        <v>2240</v>
      </c>
      <c r="N46" s="88">
        <v>2004</v>
      </c>
      <c r="O46" s="59">
        <v>1323</v>
      </c>
      <c r="P46" s="59">
        <v>2240</v>
      </c>
      <c r="Q46" s="59">
        <v>3499</v>
      </c>
    </row>
    <row r="47" spans="1:22">
      <c r="A47" s="161"/>
      <c r="B47" s="80">
        <v>19.5</v>
      </c>
      <c r="C47" s="63">
        <v>493</v>
      </c>
      <c r="D47" s="63">
        <v>500</v>
      </c>
      <c r="E47" s="63">
        <v>603</v>
      </c>
      <c r="F47" s="62">
        <v>1101</v>
      </c>
      <c r="G47" s="62">
        <v>2054</v>
      </c>
      <c r="H47" s="62">
        <v>1022</v>
      </c>
      <c r="I47" s="62">
        <v>2286</v>
      </c>
      <c r="J47" s="62">
        <v>1350</v>
      </c>
      <c r="K47" s="62">
        <v>2054</v>
      </c>
      <c r="L47" s="87">
        <v>2054</v>
      </c>
      <c r="M47" s="87">
        <v>2286</v>
      </c>
      <c r="N47" s="87">
        <v>2054</v>
      </c>
      <c r="O47" s="62">
        <v>1351</v>
      </c>
      <c r="P47" s="62">
        <v>2286</v>
      </c>
      <c r="Q47" s="62">
        <v>3564</v>
      </c>
    </row>
    <row r="48" spans="1:22">
      <c r="A48" s="148" t="s">
        <v>346</v>
      </c>
      <c r="B48" s="149"/>
      <c r="C48" s="149"/>
      <c r="D48" s="149"/>
      <c r="E48" s="149"/>
      <c r="F48" s="149"/>
      <c r="G48" s="149"/>
      <c r="H48" s="149"/>
      <c r="I48" s="149"/>
      <c r="J48" s="149"/>
      <c r="K48" s="149"/>
      <c r="L48" s="149"/>
      <c r="M48" s="149"/>
      <c r="N48" s="149"/>
      <c r="O48" s="149"/>
      <c r="P48" s="149"/>
      <c r="Q48" s="149"/>
    </row>
    <row r="49" spans="1:17">
      <c r="A49" s="150" t="s">
        <v>347</v>
      </c>
      <c r="B49" s="91" t="s">
        <v>348</v>
      </c>
      <c r="C49" s="60">
        <v>25</v>
      </c>
      <c r="D49" s="60">
        <v>26</v>
      </c>
      <c r="E49" s="60">
        <v>31</v>
      </c>
      <c r="F49" s="60">
        <v>56</v>
      </c>
      <c r="G49" s="60">
        <v>105</v>
      </c>
      <c r="H49" s="88">
        <v>52</v>
      </c>
      <c r="I49" s="60">
        <v>115</v>
      </c>
      <c r="J49" s="60">
        <v>69</v>
      </c>
      <c r="K49" s="60">
        <v>105</v>
      </c>
      <c r="L49" s="88">
        <v>105</v>
      </c>
      <c r="M49" s="88">
        <v>115</v>
      </c>
      <c r="N49" s="88">
        <v>105</v>
      </c>
      <c r="O49" s="60">
        <v>69</v>
      </c>
      <c r="P49" s="60">
        <v>115</v>
      </c>
      <c r="Q49" s="60">
        <v>182</v>
      </c>
    </row>
    <row r="50" spans="1:17">
      <c r="A50" s="151"/>
      <c r="B50" s="91" t="s">
        <v>349</v>
      </c>
      <c r="C50" s="63">
        <v>24</v>
      </c>
      <c r="D50" s="63">
        <v>26</v>
      </c>
      <c r="E50" s="63">
        <v>29</v>
      </c>
      <c r="F50" s="63">
        <v>56</v>
      </c>
      <c r="G50" s="63">
        <v>104</v>
      </c>
      <c r="H50" s="87">
        <v>51</v>
      </c>
      <c r="I50" s="63">
        <v>115</v>
      </c>
      <c r="J50" s="63">
        <v>67</v>
      </c>
      <c r="K50" s="63">
        <v>104</v>
      </c>
      <c r="L50" s="87">
        <v>104</v>
      </c>
      <c r="M50" s="87">
        <v>115</v>
      </c>
      <c r="N50" s="87">
        <v>104</v>
      </c>
      <c r="O50" s="63">
        <v>69</v>
      </c>
      <c r="P50" s="63">
        <v>115</v>
      </c>
      <c r="Q50" s="63">
        <v>182</v>
      </c>
    </row>
    <row r="51" spans="1:17">
      <c r="A51" s="151"/>
      <c r="B51" s="91" t="s">
        <v>350</v>
      </c>
      <c r="C51" s="60">
        <v>23</v>
      </c>
      <c r="D51" s="60">
        <v>25</v>
      </c>
      <c r="E51" s="60">
        <v>28</v>
      </c>
      <c r="F51" s="60">
        <v>54</v>
      </c>
      <c r="G51" s="60">
        <v>103</v>
      </c>
      <c r="H51" s="88">
        <v>50</v>
      </c>
      <c r="I51" s="60">
        <v>114</v>
      </c>
      <c r="J51" s="60">
        <v>67</v>
      </c>
      <c r="K51" s="60">
        <v>103</v>
      </c>
      <c r="L51" s="88">
        <v>103</v>
      </c>
      <c r="M51" s="88">
        <v>114</v>
      </c>
      <c r="N51" s="88">
        <v>103</v>
      </c>
      <c r="O51" s="60">
        <v>68</v>
      </c>
      <c r="P51" s="60">
        <v>114</v>
      </c>
      <c r="Q51" s="60">
        <v>181</v>
      </c>
    </row>
    <row r="52" spans="1:17">
      <c r="A52" s="151"/>
      <c r="B52" s="91" t="s">
        <v>233</v>
      </c>
      <c r="C52" s="63">
        <v>22</v>
      </c>
      <c r="D52" s="63">
        <v>24</v>
      </c>
      <c r="E52" s="63">
        <v>26</v>
      </c>
      <c r="F52" s="63">
        <v>52</v>
      </c>
      <c r="G52" s="63">
        <v>102</v>
      </c>
      <c r="H52" s="87">
        <v>49</v>
      </c>
      <c r="I52" s="63">
        <v>113</v>
      </c>
      <c r="J52" s="63">
        <v>67</v>
      </c>
      <c r="K52" s="63">
        <v>102</v>
      </c>
      <c r="L52" s="87">
        <v>102</v>
      </c>
      <c r="M52" s="87">
        <v>113</v>
      </c>
      <c r="N52" s="87">
        <v>102</v>
      </c>
      <c r="O52" s="63">
        <v>67</v>
      </c>
      <c r="P52" s="63">
        <v>113</v>
      </c>
      <c r="Q52" s="63">
        <v>180</v>
      </c>
    </row>
    <row r="53" spans="1:17">
      <c r="A53" s="151"/>
      <c r="B53" s="91" t="s">
        <v>234</v>
      </c>
      <c r="C53" s="60">
        <v>22</v>
      </c>
      <c r="D53" s="60">
        <v>24</v>
      </c>
      <c r="E53" s="60">
        <v>26</v>
      </c>
      <c r="F53" s="60">
        <v>52</v>
      </c>
      <c r="G53" s="60">
        <v>101</v>
      </c>
      <c r="H53" s="88">
        <v>49</v>
      </c>
      <c r="I53" s="60">
        <v>113</v>
      </c>
      <c r="J53" s="60">
        <v>60</v>
      </c>
      <c r="K53" s="60">
        <v>101</v>
      </c>
      <c r="L53" s="88">
        <v>101</v>
      </c>
      <c r="M53" s="88">
        <v>113</v>
      </c>
      <c r="N53" s="88">
        <v>101</v>
      </c>
      <c r="O53" s="60">
        <v>67</v>
      </c>
      <c r="P53" s="60">
        <v>113</v>
      </c>
      <c r="Q53" s="60">
        <v>180</v>
      </c>
    </row>
    <row r="54" spans="1:17">
      <c r="A54" s="151"/>
      <c r="B54" s="91" t="s">
        <v>235</v>
      </c>
      <c r="C54" s="63">
        <v>21</v>
      </c>
      <c r="D54" s="63">
        <v>23</v>
      </c>
      <c r="E54" s="63">
        <v>25</v>
      </c>
      <c r="F54" s="63">
        <v>50</v>
      </c>
      <c r="G54" s="63">
        <v>100</v>
      </c>
      <c r="H54" s="87">
        <v>48</v>
      </c>
      <c r="I54" s="63">
        <v>112</v>
      </c>
      <c r="J54" s="63">
        <v>60</v>
      </c>
      <c r="K54" s="63">
        <v>100</v>
      </c>
      <c r="L54" s="87">
        <v>100</v>
      </c>
      <c r="M54" s="87">
        <v>112</v>
      </c>
      <c r="N54" s="87">
        <v>100</v>
      </c>
      <c r="O54" s="63">
        <v>66</v>
      </c>
      <c r="P54" s="63">
        <v>112</v>
      </c>
      <c r="Q54" s="63">
        <v>179</v>
      </c>
    </row>
    <row r="55" spans="1:17">
      <c r="A55" s="152"/>
      <c r="B55" s="91" t="s">
        <v>351</v>
      </c>
      <c r="C55" s="60">
        <v>21</v>
      </c>
      <c r="D55" s="60">
        <v>23</v>
      </c>
      <c r="E55" s="60">
        <v>25</v>
      </c>
      <c r="F55" s="60">
        <v>50</v>
      </c>
      <c r="G55" s="60">
        <v>99</v>
      </c>
      <c r="H55" s="88">
        <v>48</v>
      </c>
      <c r="I55" s="60">
        <v>112</v>
      </c>
      <c r="J55" s="60">
        <v>60</v>
      </c>
      <c r="K55" s="60">
        <v>99</v>
      </c>
      <c r="L55" s="88">
        <v>99</v>
      </c>
      <c r="M55" s="88">
        <v>112</v>
      </c>
      <c r="N55" s="88">
        <v>99</v>
      </c>
      <c r="O55" s="60">
        <v>66</v>
      </c>
      <c r="P55" s="60">
        <v>112</v>
      </c>
      <c r="Q55" s="60">
        <v>179</v>
      </c>
    </row>
  </sheetData>
  <mergeCells count="24">
    <mergeCell ref="A48:Q48"/>
    <mergeCell ref="A49:A55"/>
    <mergeCell ref="T3:T9"/>
    <mergeCell ref="U3:U9"/>
    <mergeCell ref="V3:V9"/>
    <mergeCell ref="A4:A8"/>
    <mergeCell ref="A9:A13"/>
    <mergeCell ref="A14:A47"/>
    <mergeCell ref="J2:J3"/>
    <mergeCell ref="K2:K3"/>
    <mergeCell ref="L2:L3"/>
    <mergeCell ref="M2:M3"/>
    <mergeCell ref="N2:N3"/>
    <mergeCell ref="S3:S9"/>
    <mergeCell ref="A1:N1"/>
    <mergeCell ref="A2:A3"/>
    <mergeCell ref="B2:B3"/>
    <mergeCell ref="C2:C3"/>
    <mergeCell ref="D2:D3"/>
    <mergeCell ref="E2:E3"/>
    <mergeCell ref="F2:F3"/>
    <mergeCell ref="G2:G3"/>
    <mergeCell ref="H2:H3"/>
    <mergeCell ref="I2:I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R16" sqref="R16"/>
    </sheetView>
  </sheetViews>
  <sheetFormatPr defaultRowHeight="14.25"/>
  <cols>
    <col min="1" max="1" width="4.75" style="70" customWidth="1"/>
    <col min="2" max="2" width="8.25" style="71" customWidth="1"/>
    <col min="3" max="3" width="8.75" style="70" customWidth="1"/>
    <col min="4" max="4" width="5.375" style="70" customWidth="1"/>
    <col min="5" max="5" width="4.875" style="70" customWidth="1"/>
    <col min="6" max="6" width="5.875" style="70" customWidth="1"/>
    <col min="7" max="7" width="4.625" style="70" customWidth="1"/>
    <col min="8" max="11" width="4.75" style="70" bestFit="1" customWidth="1"/>
    <col min="12" max="12" width="5.125" style="70" customWidth="1"/>
    <col min="13" max="14" width="5.625" style="70" bestFit="1" customWidth="1"/>
    <col min="15" max="15" width="6.5" style="70" customWidth="1"/>
    <col min="16" max="16384" width="9" style="1"/>
  </cols>
  <sheetData>
    <row r="1" spans="1:15" ht="21">
      <c r="A1" s="165" t="s">
        <v>209</v>
      </c>
      <c r="B1" s="166"/>
      <c r="C1" s="166"/>
      <c r="D1" s="166"/>
      <c r="E1" s="166"/>
      <c r="F1" s="166"/>
      <c r="G1" s="166"/>
      <c r="H1" s="166"/>
      <c r="I1" s="166"/>
      <c r="J1" s="166"/>
      <c r="K1" s="166"/>
      <c r="L1" s="166"/>
      <c r="M1" s="166"/>
      <c r="N1" s="166"/>
      <c r="O1" s="166"/>
    </row>
    <row r="2" spans="1:15">
      <c r="A2" s="167" t="s">
        <v>210</v>
      </c>
      <c r="B2" s="168"/>
      <c r="C2" s="168"/>
      <c r="D2" s="168"/>
      <c r="E2" s="168"/>
      <c r="F2" s="168"/>
      <c r="G2" s="168"/>
      <c r="H2" s="168"/>
      <c r="I2" s="168"/>
      <c r="J2" s="168"/>
      <c r="K2" s="168"/>
      <c r="L2" s="168"/>
      <c r="M2" s="168"/>
      <c r="N2" s="168"/>
      <c r="O2" s="168"/>
    </row>
    <row r="3" spans="1:15" ht="67.5">
      <c r="A3" s="50" t="s">
        <v>211</v>
      </c>
      <c r="B3" s="51" t="s">
        <v>212</v>
      </c>
      <c r="C3" s="50" t="s">
        <v>213</v>
      </c>
      <c r="D3" s="52" t="s">
        <v>214</v>
      </c>
      <c r="E3" s="50" t="s">
        <v>215</v>
      </c>
      <c r="F3" s="50" t="s">
        <v>216</v>
      </c>
      <c r="G3" s="53" t="s">
        <v>217</v>
      </c>
      <c r="H3" s="54" t="s">
        <v>218</v>
      </c>
      <c r="I3" s="50" t="s">
        <v>219</v>
      </c>
      <c r="J3" s="55" t="s">
        <v>220</v>
      </c>
      <c r="K3" s="50" t="s">
        <v>221</v>
      </c>
      <c r="L3" s="55" t="s">
        <v>222</v>
      </c>
      <c r="M3" s="56" t="s">
        <v>223</v>
      </c>
      <c r="N3" s="56" t="s">
        <v>224</v>
      </c>
      <c r="O3" s="56" t="s">
        <v>225</v>
      </c>
    </row>
    <row r="4" spans="1:15" ht="16.5">
      <c r="A4" s="164" t="s">
        <v>226</v>
      </c>
      <c r="B4" s="57">
        <v>0.5</v>
      </c>
      <c r="C4" s="58">
        <v>65</v>
      </c>
      <c r="D4" s="58">
        <v>80</v>
      </c>
      <c r="E4" s="58">
        <v>90</v>
      </c>
      <c r="F4" s="58">
        <v>95</v>
      </c>
      <c r="G4" s="58">
        <v>150</v>
      </c>
      <c r="H4" s="58">
        <v>190</v>
      </c>
      <c r="I4" s="58">
        <v>258</v>
      </c>
      <c r="J4" s="58">
        <v>95</v>
      </c>
      <c r="K4" s="58">
        <v>195</v>
      </c>
      <c r="L4" s="58">
        <v>95</v>
      </c>
      <c r="M4" s="58">
        <v>190</v>
      </c>
      <c r="N4" s="59">
        <v>190</v>
      </c>
      <c r="O4" s="60">
        <v>150</v>
      </c>
    </row>
    <row r="5" spans="1:15" ht="16.5">
      <c r="A5" s="169"/>
      <c r="B5" s="61">
        <v>1</v>
      </c>
      <c r="C5" s="62">
        <v>90</v>
      </c>
      <c r="D5" s="62">
        <v>110</v>
      </c>
      <c r="E5" s="62">
        <v>125</v>
      </c>
      <c r="F5" s="62">
        <v>130</v>
      </c>
      <c r="G5" s="62">
        <v>190</v>
      </c>
      <c r="H5" s="62">
        <v>235</v>
      </c>
      <c r="I5" s="62">
        <v>318</v>
      </c>
      <c r="J5" s="62">
        <v>140</v>
      </c>
      <c r="K5" s="62">
        <v>255</v>
      </c>
      <c r="L5" s="62">
        <v>140</v>
      </c>
      <c r="M5" s="62">
        <v>235</v>
      </c>
      <c r="N5" s="62">
        <v>235</v>
      </c>
      <c r="O5" s="63">
        <v>190</v>
      </c>
    </row>
    <row r="6" spans="1:15" ht="16.5">
      <c r="A6" s="169"/>
      <c r="B6" s="61">
        <v>1.5</v>
      </c>
      <c r="C6" s="59">
        <v>115</v>
      </c>
      <c r="D6" s="59">
        <v>140</v>
      </c>
      <c r="E6" s="59">
        <v>160</v>
      </c>
      <c r="F6" s="59">
        <v>165</v>
      </c>
      <c r="G6" s="59">
        <v>230</v>
      </c>
      <c r="H6" s="59">
        <v>280</v>
      </c>
      <c r="I6" s="59">
        <v>378</v>
      </c>
      <c r="J6" s="59">
        <v>185</v>
      </c>
      <c r="K6" s="59">
        <v>315</v>
      </c>
      <c r="L6" s="59">
        <v>185</v>
      </c>
      <c r="M6" s="59">
        <v>280</v>
      </c>
      <c r="N6" s="59">
        <v>280</v>
      </c>
      <c r="O6" s="60">
        <v>230</v>
      </c>
    </row>
    <row r="7" spans="1:15" ht="16.5">
      <c r="A7" s="169"/>
      <c r="B7" s="61">
        <v>2</v>
      </c>
      <c r="C7" s="62">
        <v>140</v>
      </c>
      <c r="D7" s="62">
        <v>170</v>
      </c>
      <c r="E7" s="62">
        <v>195</v>
      </c>
      <c r="F7" s="62">
        <v>200</v>
      </c>
      <c r="G7" s="62">
        <v>270</v>
      </c>
      <c r="H7" s="62">
        <v>325</v>
      </c>
      <c r="I7" s="62">
        <v>438</v>
      </c>
      <c r="J7" s="62">
        <v>230</v>
      </c>
      <c r="K7" s="62">
        <v>375</v>
      </c>
      <c r="L7" s="62">
        <v>230</v>
      </c>
      <c r="M7" s="62">
        <v>325</v>
      </c>
      <c r="N7" s="62">
        <v>325</v>
      </c>
      <c r="O7" s="63">
        <v>270</v>
      </c>
    </row>
    <row r="8" spans="1:15" ht="16.5">
      <c r="A8" s="169"/>
      <c r="B8" s="61">
        <v>2.5</v>
      </c>
      <c r="C8" s="59">
        <v>165</v>
      </c>
      <c r="D8" s="59">
        <v>200</v>
      </c>
      <c r="E8" s="59">
        <v>230</v>
      </c>
      <c r="F8" s="59">
        <v>235</v>
      </c>
      <c r="G8" s="59">
        <v>310</v>
      </c>
      <c r="H8" s="59">
        <v>370</v>
      </c>
      <c r="I8" s="59">
        <v>498</v>
      </c>
      <c r="J8" s="59">
        <v>275</v>
      </c>
      <c r="K8" s="59">
        <v>435</v>
      </c>
      <c r="L8" s="59">
        <v>275</v>
      </c>
      <c r="M8" s="59">
        <v>370</v>
      </c>
      <c r="N8" s="59">
        <v>370</v>
      </c>
      <c r="O8" s="60">
        <v>310</v>
      </c>
    </row>
    <row r="9" spans="1:15" ht="16.5">
      <c r="A9" s="169" t="s">
        <v>227</v>
      </c>
      <c r="B9" s="61">
        <v>0.5</v>
      </c>
      <c r="C9" s="62">
        <v>95</v>
      </c>
      <c r="D9" s="62">
        <v>110</v>
      </c>
      <c r="E9" s="62">
        <v>120</v>
      </c>
      <c r="F9" s="62">
        <v>125</v>
      </c>
      <c r="G9" s="62">
        <v>190</v>
      </c>
      <c r="H9" s="62">
        <v>220</v>
      </c>
      <c r="I9" s="62">
        <v>330</v>
      </c>
      <c r="J9" s="62">
        <v>190</v>
      </c>
      <c r="K9" s="62">
        <v>225</v>
      </c>
      <c r="L9" s="62">
        <v>190</v>
      </c>
      <c r="M9" s="62">
        <v>220</v>
      </c>
      <c r="N9" s="62">
        <v>220</v>
      </c>
      <c r="O9" s="63">
        <v>190</v>
      </c>
    </row>
    <row r="10" spans="1:15" ht="16.5">
      <c r="A10" s="169"/>
      <c r="B10" s="61">
        <v>1</v>
      </c>
      <c r="C10" s="59">
        <v>120</v>
      </c>
      <c r="D10" s="59">
        <v>140</v>
      </c>
      <c r="E10" s="59">
        <v>155</v>
      </c>
      <c r="F10" s="59">
        <v>160</v>
      </c>
      <c r="G10" s="59">
        <v>230</v>
      </c>
      <c r="H10" s="59">
        <v>265</v>
      </c>
      <c r="I10" s="59">
        <v>410</v>
      </c>
      <c r="J10" s="59">
        <v>230</v>
      </c>
      <c r="K10" s="59">
        <v>285</v>
      </c>
      <c r="L10" s="59">
        <v>230</v>
      </c>
      <c r="M10" s="59">
        <v>265</v>
      </c>
      <c r="N10" s="59">
        <v>265</v>
      </c>
      <c r="O10" s="60">
        <v>230</v>
      </c>
    </row>
    <row r="11" spans="1:15" ht="16.5">
      <c r="A11" s="169"/>
      <c r="B11" s="61">
        <v>1.5</v>
      </c>
      <c r="C11" s="62">
        <v>145</v>
      </c>
      <c r="D11" s="62">
        <v>170</v>
      </c>
      <c r="E11" s="62">
        <v>190</v>
      </c>
      <c r="F11" s="62">
        <v>195</v>
      </c>
      <c r="G11" s="62">
        <v>270</v>
      </c>
      <c r="H11" s="62">
        <v>310</v>
      </c>
      <c r="I11" s="62">
        <v>490</v>
      </c>
      <c r="J11" s="62">
        <v>270</v>
      </c>
      <c r="K11" s="62">
        <v>345</v>
      </c>
      <c r="L11" s="62">
        <v>270</v>
      </c>
      <c r="M11" s="62">
        <v>310</v>
      </c>
      <c r="N11" s="62">
        <v>310</v>
      </c>
      <c r="O11" s="63">
        <v>270</v>
      </c>
    </row>
    <row r="12" spans="1:15" ht="16.5">
      <c r="A12" s="169"/>
      <c r="B12" s="61">
        <v>2</v>
      </c>
      <c r="C12" s="59">
        <v>170</v>
      </c>
      <c r="D12" s="59">
        <v>200</v>
      </c>
      <c r="E12" s="59">
        <v>225</v>
      </c>
      <c r="F12" s="59">
        <v>230</v>
      </c>
      <c r="G12" s="64">
        <v>310</v>
      </c>
      <c r="H12" s="59">
        <v>355</v>
      </c>
      <c r="I12" s="59">
        <v>570</v>
      </c>
      <c r="J12" s="59">
        <v>310</v>
      </c>
      <c r="K12" s="59">
        <v>405</v>
      </c>
      <c r="L12" s="59">
        <v>310</v>
      </c>
      <c r="M12" s="59">
        <v>355</v>
      </c>
      <c r="N12" s="59">
        <v>355</v>
      </c>
      <c r="O12" s="60">
        <v>310</v>
      </c>
    </row>
    <row r="13" spans="1:15" ht="16.5">
      <c r="A13" s="169"/>
      <c r="B13" s="61">
        <v>2.5</v>
      </c>
      <c r="C13" s="62">
        <v>195</v>
      </c>
      <c r="D13" s="62">
        <v>230</v>
      </c>
      <c r="E13" s="62">
        <v>260</v>
      </c>
      <c r="F13" s="62">
        <v>265</v>
      </c>
      <c r="G13" s="62">
        <v>350</v>
      </c>
      <c r="H13" s="62">
        <v>400</v>
      </c>
      <c r="I13" s="62">
        <v>650</v>
      </c>
      <c r="J13" s="62">
        <v>350</v>
      </c>
      <c r="K13" s="62">
        <v>465</v>
      </c>
      <c r="L13" s="62">
        <v>350</v>
      </c>
      <c r="M13" s="62">
        <v>400</v>
      </c>
      <c r="N13" s="62">
        <v>400</v>
      </c>
      <c r="O13" s="63">
        <v>350</v>
      </c>
    </row>
    <row r="14" spans="1:15" ht="16.5">
      <c r="A14" s="169" t="s">
        <v>228</v>
      </c>
      <c r="B14" s="61">
        <v>3</v>
      </c>
      <c r="C14" s="59">
        <v>215</v>
      </c>
      <c r="D14" s="59">
        <v>255</v>
      </c>
      <c r="E14" s="59">
        <v>285</v>
      </c>
      <c r="F14" s="59">
        <v>290</v>
      </c>
      <c r="G14" s="59">
        <v>385</v>
      </c>
      <c r="H14" s="59">
        <v>435</v>
      </c>
      <c r="I14" s="59">
        <v>730</v>
      </c>
      <c r="J14" s="59">
        <v>385</v>
      </c>
      <c r="K14" s="59">
        <v>520</v>
      </c>
      <c r="L14" s="59">
        <v>385</v>
      </c>
      <c r="M14" s="59">
        <v>435</v>
      </c>
      <c r="N14" s="59">
        <v>435</v>
      </c>
      <c r="O14" s="60">
        <v>385</v>
      </c>
    </row>
    <row r="15" spans="1:15" ht="16.5">
      <c r="A15" s="169"/>
      <c r="B15" s="61">
        <v>3.5</v>
      </c>
      <c r="C15" s="62">
        <v>235</v>
      </c>
      <c r="D15" s="62">
        <v>280</v>
      </c>
      <c r="E15" s="62">
        <v>310</v>
      </c>
      <c r="F15" s="62">
        <v>315</v>
      </c>
      <c r="G15" s="62">
        <v>420</v>
      </c>
      <c r="H15" s="62">
        <v>470</v>
      </c>
      <c r="I15" s="62">
        <v>810</v>
      </c>
      <c r="J15" s="62">
        <v>420</v>
      </c>
      <c r="K15" s="62">
        <v>575</v>
      </c>
      <c r="L15" s="62">
        <v>420</v>
      </c>
      <c r="M15" s="62">
        <v>470</v>
      </c>
      <c r="N15" s="62">
        <v>470</v>
      </c>
      <c r="O15" s="63">
        <v>420</v>
      </c>
    </row>
    <row r="16" spans="1:15" ht="16.5">
      <c r="A16" s="169"/>
      <c r="B16" s="61">
        <v>4</v>
      </c>
      <c r="C16" s="59">
        <v>255</v>
      </c>
      <c r="D16" s="59">
        <v>305</v>
      </c>
      <c r="E16" s="59">
        <v>335</v>
      </c>
      <c r="F16" s="59">
        <v>340</v>
      </c>
      <c r="G16" s="59">
        <v>455</v>
      </c>
      <c r="H16" s="59">
        <v>505</v>
      </c>
      <c r="I16" s="59">
        <v>890</v>
      </c>
      <c r="J16" s="59">
        <v>455</v>
      </c>
      <c r="K16" s="59">
        <v>630</v>
      </c>
      <c r="L16" s="59">
        <v>455</v>
      </c>
      <c r="M16" s="59">
        <v>505</v>
      </c>
      <c r="N16" s="59">
        <v>505</v>
      </c>
      <c r="O16" s="60">
        <v>455</v>
      </c>
    </row>
    <row r="17" spans="1:15" ht="16.5">
      <c r="A17" s="169"/>
      <c r="B17" s="65">
        <v>4.5</v>
      </c>
      <c r="C17" s="62">
        <v>275</v>
      </c>
      <c r="D17" s="62">
        <v>330</v>
      </c>
      <c r="E17" s="62">
        <v>360</v>
      </c>
      <c r="F17" s="62">
        <v>365</v>
      </c>
      <c r="G17" s="62">
        <v>490</v>
      </c>
      <c r="H17" s="62">
        <v>540</v>
      </c>
      <c r="I17" s="62">
        <v>970</v>
      </c>
      <c r="J17" s="62">
        <v>490</v>
      </c>
      <c r="K17" s="62">
        <v>685</v>
      </c>
      <c r="L17" s="62">
        <v>490</v>
      </c>
      <c r="M17" s="62">
        <v>540</v>
      </c>
      <c r="N17" s="62">
        <v>540</v>
      </c>
      <c r="O17" s="63">
        <v>490</v>
      </c>
    </row>
    <row r="18" spans="1:15" ht="16.5">
      <c r="A18" s="169"/>
      <c r="B18" s="65">
        <v>5</v>
      </c>
      <c r="C18" s="59">
        <v>295</v>
      </c>
      <c r="D18" s="59">
        <v>355</v>
      </c>
      <c r="E18" s="59">
        <v>385</v>
      </c>
      <c r="F18" s="59">
        <v>390</v>
      </c>
      <c r="G18" s="59">
        <v>525</v>
      </c>
      <c r="H18" s="59">
        <v>575</v>
      </c>
      <c r="I18" s="59">
        <v>1050</v>
      </c>
      <c r="J18" s="59">
        <v>525</v>
      </c>
      <c r="K18" s="59">
        <v>740</v>
      </c>
      <c r="L18" s="59">
        <v>525</v>
      </c>
      <c r="M18" s="59">
        <v>575</v>
      </c>
      <c r="N18" s="59">
        <v>575</v>
      </c>
      <c r="O18" s="60">
        <v>525</v>
      </c>
    </row>
    <row r="19" spans="1:15" ht="16.5">
      <c r="A19" s="169"/>
      <c r="B19" s="65">
        <v>5.5</v>
      </c>
      <c r="C19" s="62">
        <v>315</v>
      </c>
      <c r="D19" s="62">
        <v>380</v>
      </c>
      <c r="E19" s="62">
        <v>410</v>
      </c>
      <c r="F19" s="62">
        <v>415</v>
      </c>
      <c r="G19" s="62">
        <v>560</v>
      </c>
      <c r="H19" s="62">
        <v>610</v>
      </c>
      <c r="I19" s="62">
        <v>1130</v>
      </c>
      <c r="J19" s="62">
        <v>577</v>
      </c>
      <c r="K19" s="62">
        <v>795</v>
      </c>
      <c r="L19" s="62">
        <v>577</v>
      </c>
      <c r="M19" s="62">
        <v>610</v>
      </c>
      <c r="N19" s="62">
        <v>610</v>
      </c>
      <c r="O19" s="63">
        <v>560</v>
      </c>
    </row>
    <row r="20" spans="1:15" ht="16.5">
      <c r="A20" s="169"/>
      <c r="B20" s="65">
        <v>6</v>
      </c>
      <c r="C20" s="59">
        <v>335</v>
      </c>
      <c r="D20" s="59">
        <v>405</v>
      </c>
      <c r="E20" s="59">
        <v>435</v>
      </c>
      <c r="F20" s="59">
        <v>440</v>
      </c>
      <c r="G20" s="59">
        <v>595</v>
      </c>
      <c r="H20" s="59">
        <v>645</v>
      </c>
      <c r="I20" s="59">
        <v>1210</v>
      </c>
      <c r="J20" s="59">
        <v>629</v>
      </c>
      <c r="K20" s="59">
        <v>850</v>
      </c>
      <c r="L20" s="59">
        <v>629</v>
      </c>
      <c r="M20" s="59">
        <v>645</v>
      </c>
      <c r="N20" s="59">
        <v>645</v>
      </c>
      <c r="O20" s="60">
        <v>595</v>
      </c>
    </row>
    <row r="21" spans="1:15" ht="16.5">
      <c r="A21" s="169"/>
      <c r="B21" s="65">
        <v>6.5</v>
      </c>
      <c r="C21" s="62">
        <v>355</v>
      </c>
      <c r="D21" s="62">
        <v>430</v>
      </c>
      <c r="E21" s="62">
        <v>460</v>
      </c>
      <c r="F21" s="62">
        <v>465</v>
      </c>
      <c r="G21" s="62">
        <v>630</v>
      </c>
      <c r="H21" s="62">
        <v>680</v>
      </c>
      <c r="I21" s="62">
        <v>1290</v>
      </c>
      <c r="J21" s="62">
        <v>681</v>
      </c>
      <c r="K21" s="62">
        <v>905</v>
      </c>
      <c r="L21" s="62">
        <v>681</v>
      </c>
      <c r="M21" s="62">
        <v>680</v>
      </c>
      <c r="N21" s="62">
        <v>680</v>
      </c>
      <c r="O21" s="63">
        <v>630</v>
      </c>
    </row>
    <row r="22" spans="1:15" ht="16.5">
      <c r="A22" s="169"/>
      <c r="B22" s="65">
        <v>7</v>
      </c>
      <c r="C22" s="59">
        <v>375</v>
      </c>
      <c r="D22" s="59">
        <v>455</v>
      </c>
      <c r="E22" s="59">
        <v>485</v>
      </c>
      <c r="F22" s="59">
        <v>490</v>
      </c>
      <c r="G22" s="59">
        <v>665</v>
      </c>
      <c r="H22" s="59">
        <v>715</v>
      </c>
      <c r="I22" s="59">
        <v>1370</v>
      </c>
      <c r="J22" s="59">
        <v>733</v>
      </c>
      <c r="K22" s="59">
        <v>960</v>
      </c>
      <c r="L22" s="59">
        <v>733</v>
      </c>
      <c r="M22" s="59">
        <v>715</v>
      </c>
      <c r="N22" s="59">
        <v>715</v>
      </c>
      <c r="O22" s="60">
        <v>665</v>
      </c>
    </row>
    <row r="23" spans="1:15" ht="16.5">
      <c r="A23" s="169"/>
      <c r="B23" s="65">
        <v>7.5</v>
      </c>
      <c r="C23" s="62">
        <v>395</v>
      </c>
      <c r="D23" s="62">
        <v>480</v>
      </c>
      <c r="E23" s="62">
        <v>510</v>
      </c>
      <c r="F23" s="62">
        <v>515</v>
      </c>
      <c r="G23" s="62">
        <v>700</v>
      </c>
      <c r="H23" s="62">
        <v>750</v>
      </c>
      <c r="I23" s="62">
        <v>1450</v>
      </c>
      <c r="J23" s="62">
        <v>785</v>
      </c>
      <c r="K23" s="62">
        <v>1015</v>
      </c>
      <c r="L23" s="62">
        <v>785</v>
      </c>
      <c r="M23" s="62">
        <v>750</v>
      </c>
      <c r="N23" s="62">
        <v>750</v>
      </c>
      <c r="O23" s="63">
        <v>700</v>
      </c>
    </row>
    <row r="24" spans="1:15" ht="16.5">
      <c r="A24" s="169"/>
      <c r="B24" s="65">
        <v>8</v>
      </c>
      <c r="C24" s="59">
        <v>415</v>
      </c>
      <c r="D24" s="59">
        <v>505</v>
      </c>
      <c r="E24" s="59">
        <v>535</v>
      </c>
      <c r="F24" s="59">
        <v>540</v>
      </c>
      <c r="G24" s="59">
        <v>735</v>
      </c>
      <c r="H24" s="59">
        <v>785</v>
      </c>
      <c r="I24" s="59">
        <v>1530</v>
      </c>
      <c r="J24" s="59">
        <v>837</v>
      </c>
      <c r="K24" s="59">
        <v>1070</v>
      </c>
      <c r="L24" s="59">
        <v>837</v>
      </c>
      <c r="M24" s="59">
        <v>785</v>
      </c>
      <c r="N24" s="59">
        <v>785</v>
      </c>
      <c r="O24" s="60">
        <v>735</v>
      </c>
    </row>
    <row r="25" spans="1:15" ht="16.5">
      <c r="A25" s="169"/>
      <c r="B25" s="65">
        <v>8.5</v>
      </c>
      <c r="C25" s="62">
        <v>435</v>
      </c>
      <c r="D25" s="62">
        <v>530</v>
      </c>
      <c r="E25" s="62">
        <v>560</v>
      </c>
      <c r="F25" s="62">
        <v>565</v>
      </c>
      <c r="G25" s="62">
        <v>770</v>
      </c>
      <c r="H25" s="62">
        <v>820</v>
      </c>
      <c r="I25" s="62">
        <v>1610</v>
      </c>
      <c r="J25" s="62">
        <v>889</v>
      </c>
      <c r="K25" s="62">
        <v>1125</v>
      </c>
      <c r="L25" s="62">
        <v>889</v>
      </c>
      <c r="M25" s="62">
        <v>820</v>
      </c>
      <c r="N25" s="62">
        <v>820</v>
      </c>
      <c r="O25" s="63">
        <v>770</v>
      </c>
    </row>
    <row r="26" spans="1:15" ht="16.5">
      <c r="A26" s="169"/>
      <c r="B26" s="65">
        <v>9</v>
      </c>
      <c r="C26" s="59">
        <v>455</v>
      </c>
      <c r="D26" s="59">
        <v>555</v>
      </c>
      <c r="E26" s="59">
        <v>585</v>
      </c>
      <c r="F26" s="59">
        <v>590</v>
      </c>
      <c r="G26" s="59">
        <v>805</v>
      </c>
      <c r="H26" s="59">
        <v>855</v>
      </c>
      <c r="I26" s="59">
        <v>1690</v>
      </c>
      <c r="J26" s="59">
        <v>941</v>
      </c>
      <c r="K26" s="59">
        <v>1180</v>
      </c>
      <c r="L26" s="59">
        <v>941</v>
      </c>
      <c r="M26" s="59">
        <v>855</v>
      </c>
      <c r="N26" s="59">
        <v>855</v>
      </c>
      <c r="O26" s="60">
        <v>805</v>
      </c>
    </row>
    <row r="27" spans="1:15" ht="16.5">
      <c r="A27" s="169"/>
      <c r="B27" s="65">
        <v>9.5</v>
      </c>
      <c r="C27" s="62">
        <v>475</v>
      </c>
      <c r="D27" s="62">
        <v>580</v>
      </c>
      <c r="E27" s="62">
        <v>610</v>
      </c>
      <c r="F27" s="62">
        <v>615</v>
      </c>
      <c r="G27" s="62">
        <v>840</v>
      </c>
      <c r="H27" s="62">
        <v>890</v>
      </c>
      <c r="I27" s="62">
        <v>1770</v>
      </c>
      <c r="J27" s="62">
        <v>993</v>
      </c>
      <c r="K27" s="62">
        <v>1235</v>
      </c>
      <c r="L27" s="62">
        <v>993</v>
      </c>
      <c r="M27" s="62">
        <v>890</v>
      </c>
      <c r="N27" s="62">
        <v>890</v>
      </c>
      <c r="O27" s="63">
        <v>840</v>
      </c>
    </row>
    <row r="28" spans="1:15" ht="16.5">
      <c r="A28" s="169"/>
      <c r="B28" s="66">
        <v>10</v>
      </c>
      <c r="C28" s="67">
        <v>495</v>
      </c>
      <c r="D28" s="67">
        <v>605</v>
      </c>
      <c r="E28" s="67">
        <v>635</v>
      </c>
      <c r="F28" s="67">
        <v>640</v>
      </c>
      <c r="G28" s="67">
        <v>875</v>
      </c>
      <c r="H28" s="67">
        <v>925</v>
      </c>
      <c r="I28" s="67">
        <v>1850</v>
      </c>
      <c r="J28" s="59">
        <v>1045</v>
      </c>
      <c r="K28" s="59">
        <v>1290</v>
      </c>
      <c r="L28" s="59">
        <v>1045</v>
      </c>
      <c r="M28" s="59">
        <v>925</v>
      </c>
      <c r="N28" s="59">
        <v>925</v>
      </c>
      <c r="O28" s="60">
        <v>875</v>
      </c>
    </row>
    <row r="29" spans="1:15" ht="16.5">
      <c r="A29" s="169"/>
      <c r="B29" s="65">
        <v>10.5</v>
      </c>
      <c r="C29" s="62">
        <v>510</v>
      </c>
      <c r="D29" s="62">
        <v>625</v>
      </c>
      <c r="E29" s="62">
        <v>660</v>
      </c>
      <c r="F29" s="62">
        <v>665</v>
      </c>
      <c r="G29" s="62">
        <v>910</v>
      </c>
      <c r="H29" s="62">
        <v>960</v>
      </c>
      <c r="I29" s="62">
        <v>1930</v>
      </c>
      <c r="J29" s="62">
        <v>1097</v>
      </c>
      <c r="K29" s="62">
        <v>1345</v>
      </c>
      <c r="L29" s="62">
        <v>1097</v>
      </c>
      <c r="M29" s="62">
        <v>960</v>
      </c>
      <c r="N29" s="62">
        <v>960</v>
      </c>
      <c r="O29" s="63">
        <v>910</v>
      </c>
    </row>
    <row r="30" spans="1:15" ht="16.5">
      <c r="A30" s="169"/>
      <c r="B30" s="65">
        <v>11</v>
      </c>
      <c r="C30" s="59">
        <v>525</v>
      </c>
      <c r="D30" s="59">
        <v>645</v>
      </c>
      <c r="E30" s="59">
        <v>685</v>
      </c>
      <c r="F30" s="59">
        <v>690</v>
      </c>
      <c r="G30" s="59">
        <v>945</v>
      </c>
      <c r="H30" s="59">
        <v>995</v>
      </c>
      <c r="I30" s="59">
        <v>2010</v>
      </c>
      <c r="J30" s="59">
        <v>1149</v>
      </c>
      <c r="K30" s="59">
        <v>1400</v>
      </c>
      <c r="L30" s="59">
        <v>1149</v>
      </c>
      <c r="M30" s="59">
        <v>995</v>
      </c>
      <c r="N30" s="59">
        <v>995</v>
      </c>
      <c r="O30" s="60">
        <v>945</v>
      </c>
    </row>
    <row r="31" spans="1:15" ht="16.5">
      <c r="A31" s="169"/>
      <c r="B31" s="65">
        <v>11.5</v>
      </c>
      <c r="C31" s="62">
        <v>540</v>
      </c>
      <c r="D31" s="62">
        <v>665</v>
      </c>
      <c r="E31" s="62">
        <v>710</v>
      </c>
      <c r="F31" s="62">
        <v>715</v>
      </c>
      <c r="G31" s="62">
        <v>980</v>
      </c>
      <c r="H31" s="62">
        <v>1030</v>
      </c>
      <c r="I31" s="62">
        <v>2090</v>
      </c>
      <c r="J31" s="62">
        <v>1201</v>
      </c>
      <c r="K31" s="62">
        <v>1455</v>
      </c>
      <c r="L31" s="62">
        <v>1201</v>
      </c>
      <c r="M31" s="62">
        <v>1030</v>
      </c>
      <c r="N31" s="62">
        <v>1030</v>
      </c>
      <c r="O31" s="63">
        <v>980</v>
      </c>
    </row>
    <row r="32" spans="1:15" ht="16.5">
      <c r="A32" s="169"/>
      <c r="B32" s="65">
        <v>12</v>
      </c>
      <c r="C32" s="59">
        <v>555</v>
      </c>
      <c r="D32" s="59">
        <v>685</v>
      </c>
      <c r="E32" s="59">
        <v>735</v>
      </c>
      <c r="F32" s="59">
        <v>740</v>
      </c>
      <c r="G32" s="59">
        <v>1015</v>
      </c>
      <c r="H32" s="59">
        <v>1065</v>
      </c>
      <c r="I32" s="59">
        <v>2170</v>
      </c>
      <c r="J32" s="59">
        <v>1253</v>
      </c>
      <c r="K32" s="59">
        <v>1510</v>
      </c>
      <c r="L32" s="59">
        <v>1253</v>
      </c>
      <c r="M32" s="59">
        <v>1065</v>
      </c>
      <c r="N32" s="59">
        <v>1065</v>
      </c>
      <c r="O32" s="60">
        <v>1015</v>
      </c>
    </row>
    <row r="33" spans="1:15" ht="16.5">
      <c r="A33" s="169"/>
      <c r="B33" s="65">
        <v>12.5</v>
      </c>
      <c r="C33" s="62">
        <v>570</v>
      </c>
      <c r="D33" s="62">
        <v>705</v>
      </c>
      <c r="E33" s="62">
        <v>760</v>
      </c>
      <c r="F33" s="62">
        <v>765</v>
      </c>
      <c r="G33" s="62">
        <v>1050</v>
      </c>
      <c r="H33" s="62">
        <v>1100</v>
      </c>
      <c r="I33" s="62">
        <v>2250</v>
      </c>
      <c r="J33" s="62">
        <v>1305</v>
      </c>
      <c r="K33" s="62">
        <v>1565</v>
      </c>
      <c r="L33" s="62">
        <v>1305</v>
      </c>
      <c r="M33" s="62">
        <v>1100</v>
      </c>
      <c r="N33" s="62">
        <v>1100</v>
      </c>
      <c r="O33" s="63">
        <v>1050</v>
      </c>
    </row>
    <row r="34" spans="1:15" ht="16.5">
      <c r="A34" s="169"/>
      <c r="B34" s="65">
        <v>13</v>
      </c>
      <c r="C34" s="59">
        <v>585</v>
      </c>
      <c r="D34" s="59">
        <v>725</v>
      </c>
      <c r="E34" s="59">
        <v>785</v>
      </c>
      <c r="F34" s="59">
        <v>790</v>
      </c>
      <c r="G34" s="59">
        <v>1085</v>
      </c>
      <c r="H34" s="59">
        <v>1135</v>
      </c>
      <c r="I34" s="59">
        <v>2330</v>
      </c>
      <c r="J34" s="59">
        <v>1357</v>
      </c>
      <c r="K34" s="59">
        <v>1620</v>
      </c>
      <c r="L34" s="59">
        <v>1357</v>
      </c>
      <c r="M34" s="59">
        <v>1135</v>
      </c>
      <c r="N34" s="59">
        <v>1135</v>
      </c>
      <c r="O34" s="60">
        <v>1085</v>
      </c>
    </row>
    <row r="35" spans="1:15" ht="16.5">
      <c r="A35" s="169"/>
      <c r="B35" s="65">
        <v>13.5</v>
      </c>
      <c r="C35" s="62">
        <v>600</v>
      </c>
      <c r="D35" s="62">
        <v>745</v>
      </c>
      <c r="E35" s="62">
        <v>810</v>
      </c>
      <c r="F35" s="62">
        <v>815</v>
      </c>
      <c r="G35" s="62">
        <v>1120</v>
      </c>
      <c r="H35" s="62">
        <v>1170</v>
      </c>
      <c r="I35" s="62">
        <v>2410</v>
      </c>
      <c r="J35" s="62">
        <v>1409</v>
      </c>
      <c r="K35" s="62">
        <v>1675</v>
      </c>
      <c r="L35" s="62">
        <v>1409</v>
      </c>
      <c r="M35" s="62">
        <v>1170</v>
      </c>
      <c r="N35" s="62">
        <v>1170</v>
      </c>
      <c r="O35" s="63">
        <v>1120</v>
      </c>
    </row>
    <row r="36" spans="1:15" ht="16.5">
      <c r="A36" s="169"/>
      <c r="B36" s="65">
        <v>14</v>
      </c>
      <c r="C36" s="59">
        <v>615</v>
      </c>
      <c r="D36" s="59">
        <v>765</v>
      </c>
      <c r="E36" s="59">
        <v>835</v>
      </c>
      <c r="F36" s="59">
        <v>840</v>
      </c>
      <c r="G36" s="59">
        <v>1155</v>
      </c>
      <c r="H36" s="59">
        <v>1205</v>
      </c>
      <c r="I36" s="59">
        <v>2490</v>
      </c>
      <c r="J36" s="59">
        <v>1461</v>
      </c>
      <c r="K36" s="59">
        <v>1730</v>
      </c>
      <c r="L36" s="59">
        <v>1461</v>
      </c>
      <c r="M36" s="59">
        <v>1205</v>
      </c>
      <c r="N36" s="59">
        <v>1205</v>
      </c>
      <c r="O36" s="60">
        <v>1155</v>
      </c>
    </row>
    <row r="37" spans="1:15" ht="16.5">
      <c r="A37" s="169"/>
      <c r="B37" s="65">
        <v>14.5</v>
      </c>
      <c r="C37" s="62">
        <v>630</v>
      </c>
      <c r="D37" s="62">
        <v>785</v>
      </c>
      <c r="E37" s="62">
        <v>860</v>
      </c>
      <c r="F37" s="62">
        <v>865</v>
      </c>
      <c r="G37" s="62">
        <v>1190</v>
      </c>
      <c r="H37" s="62">
        <v>1240</v>
      </c>
      <c r="I37" s="62">
        <v>2570</v>
      </c>
      <c r="J37" s="62">
        <v>1513</v>
      </c>
      <c r="K37" s="62">
        <v>1785</v>
      </c>
      <c r="L37" s="62">
        <v>1513</v>
      </c>
      <c r="M37" s="62">
        <v>1240</v>
      </c>
      <c r="N37" s="62">
        <v>1240</v>
      </c>
      <c r="O37" s="63">
        <v>1190</v>
      </c>
    </row>
    <row r="38" spans="1:15" ht="16.5">
      <c r="A38" s="169"/>
      <c r="B38" s="65">
        <v>15</v>
      </c>
      <c r="C38" s="59">
        <v>645</v>
      </c>
      <c r="D38" s="59">
        <v>805</v>
      </c>
      <c r="E38" s="59">
        <v>885</v>
      </c>
      <c r="F38" s="59">
        <v>890</v>
      </c>
      <c r="G38" s="59">
        <v>1225</v>
      </c>
      <c r="H38" s="59">
        <v>1275</v>
      </c>
      <c r="I38" s="59">
        <v>2650</v>
      </c>
      <c r="J38" s="59">
        <v>1565</v>
      </c>
      <c r="K38" s="59">
        <v>1840</v>
      </c>
      <c r="L38" s="59">
        <v>1565</v>
      </c>
      <c r="M38" s="59">
        <v>1275</v>
      </c>
      <c r="N38" s="59">
        <v>1275</v>
      </c>
      <c r="O38" s="60">
        <v>1225</v>
      </c>
    </row>
    <row r="39" spans="1:15" ht="16.5">
      <c r="A39" s="169"/>
      <c r="B39" s="65">
        <v>15.5</v>
      </c>
      <c r="C39" s="62">
        <v>660</v>
      </c>
      <c r="D39" s="62">
        <v>825</v>
      </c>
      <c r="E39" s="62">
        <v>910</v>
      </c>
      <c r="F39" s="62">
        <v>915</v>
      </c>
      <c r="G39" s="62">
        <v>1260</v>
      </c>
      <c r="H39" s="62">
        <v>1310</v>
      </c>
      <c r="I39" s="62">
        <v>2730</v>
      </c>
      <c r="J39" s="62">
        <v>1617</v>
      </c>
      <c r="K39" s="62">
        <v>1895</v>
      </c>
      <c r="L39" s="62">
        <v>1617</v>
      </c>
      <c r="M39" s="62">
        <v>1310</v>
      </c>
      <c r="N39" s="62">
        <v>1310</v>
      </c>
      <c r="O39" s="63">
        <v>1260</v>
      </c>
    </row>
    <row r="40" spans="1:15" ht="16.5">
      <c r="A40" s="169"/>
      <c r="B40" s="65">
        <v>16</v>
      </c>
      <c r="C40" s="59">
        <v>675</v>
      </c>
      <c r="D40" s="59">
        <v>845</v>
      </c>
      <c r="E40" s="59">
        <v>935</v>
      </c>
      <c r="F40" s="59">
        <v>940</v>
      </c>
      <c r="G40" s="59">
        <v>1295</v>
      </c>
      <c r="H40" s="59">
        <v>1345</v>
      </c>
      <c r="I40" s="59">
        <v>2810</v>
      </c>
      <c r="J40" s="59">
        <v>1669</v>
      </c>
      <c r="K40" s="59">
        <v>1950</v>
      </c>
      <c r="L40" s="59">
        <v>1669</v>
      </c>
      <c r="M40" s="59">
        <v>1345</v>
      </c>
      <c r="N40" s="59">
        <v>1345</v>
      </c>
      <c r="O40" s="60">
        <v>1295</v>
      </c>
    </row>
    <row r="41" spans="1:15" ht="16.5">
      <c r="A41" s="169"/>
      <c r="B41" s="65">
        <v>16.5</v>
      </c>
      <c r="C41" s="62">
        <v>690</v>
      </c>
      <c r="D41" s="62">
        <v>865</v>
      </c>
      <c r="E41" s="62">
        <v>960</v>
      </c>
      <c r="F41" s="62">
        <v>965</v>
      </c>
      <c r="G41" s="62">
        <v>1330</v>
      </c>
      <c r="H41" s="62">
        <v>1380</v>
      </c>
      <c r="I41" s="62">
        <v>2890</v>
      </c>
      <c r="J41" s="62">
        <v>1721</v>
      </c>
      <c r="K41" s="62">
        <v>2005</v>
      </c>
      <c r="L41" s="62">
        <v>1721</v>
      </c>
      <c r="M41" s="62">
        <v>1380</v>
      </c>
      <c r="N41" s="62">
        <v>1380</v>
      </c>
      <c r="O41" s="63">
        <v>1330</v>
      </c>
    </row>
    <row r="42" spans="1:15" ht="16.5">
      <c r="A42" s="169"/>
      <c r="B42" s="65">
        <v>17</v>
      </c>
      <c r="C42" s="59">
        <v>705</v>
      </c>
      <c r="D42" s="59">
        <v>885</v>
      </c>
      <c r="E42" s="59">
        <v>985</v>
      </c>
      <c r="F42" s="59">
        <v>990</v>
      </c>
      <c r="G42" s="59">
        <v>1365</v>
      </c>
      <c r="H42" s="59">
        <v>1415</v>
      </c>
      <c r="I42" s="59">
        <v>2970</v>
      </c>
      <c r="J42" s="59">
        <v>1773</v>
      </c>
      <c r="K42" s="59">
        <v>2060</v>
      </c>
      <c r="L42" s="59">
        <v>1773</v>
      </c>
      <c r="M42" s="59">
        <v>1415</v>
      </c>
      <c r="N42" s="59">
        <v>1415</v>
      </c>
      <c r="O42" s="60">
        <v>1365</v>
      </c>
    </row>
    <row r="43" spans="1:15" ht="16.5">
      <c r="A43" s="169"/>
      <c r="B43" s="65">
        <v>17.5</v>
      </c>
      <c r="C43" s="62">
        <v>720</v>
      </c>
      <c r="D43" s="62">
        <v>905</v>
      </c>
      <c r="E43" s="62">
        <v>1010</v>
      </c>
      <c r="F43" s="62">
        <v>1015</v>
      </c>
      <c r="G43" s="62">
        <v>1400</v>
      </c>
      <c r="H43" s="62">
        <v>1450</v>
      </c>
      <c r="I43" s="62">
        <v>3050</v>
      </c>
      <c r="J43" s="62">
        <v>1825</v>
      </c>
      <c r="K43" s="62">
        <v>2115</v>
      </c>
      <c r="L43" s="62">
        <v>1825</v>
      </c>
      <c r="M43" s="62">
        <v>1450</v>
      </c>
      <c r="N43" s="62">
        <v>1450</v>
      </c>
      <c r="O43" s="63">
        <v>1400</v>
      </c>
    </row>
    <row r="44" spans="1:15" ht="16.5">
      <c r="A44" s="169"/>
      <c r="B44" s="65">
        <v>18</v>
      </c>
      <c r="C44" s="59">
        <v>735</v>
      </c>
      <c r="D44" s="59">
        <v>925</v>
      </c>
      <c r="E44" s="59">
        <v>1035</v>
      </c>
      <c r="F44" s="59">
        <v>1040</v>
      </c>
      <c r="G44" s="59">
        <v>1435</v>
      </c>
      <c r="H44" s="59">
        <v>1485</v>
      </c>
      <c r="I44" s="59">
        <v>3130</v>
      </c>
      <c r="J44" s="59">
        <v>1877</v>
      </c>
      <c r="K44" s="59">
        <v>2170</v>
      </c>
      <c r="L44" s="59">
        <v>1877</v>
      </c>
      <c r="M44" s="59">
        <v>1485</v>
      </c>
      <c r="N44" s="59">
        <v>1485</v>
      </c>
      <c r="O44" s="60">
        <v>1435</v>
      </c>
    </row>
    <row r="45" spans="1:15" ht="16.5">
      <c r="A45" s="169"/>
      <c r="B45" s="65">
        <v>18.5</v>
      </c>
      <c r="C45" s="62">
        <v>750</v>
      </c>
      <c r="D45" s="62">
        <v>945</v>
      </c>
      <c r="E45" s="62">
        <v>1060</v>
      </c>
      <c r="F45" s="62">
        <v>1065</v>
      </c>
      <c r="G45" s="62">
        <v>1470</v>
      </c>
      <c r="H45" s="62">
        <v>1520</v>
      </c>
      <c r="I45" s="62">
        <v>3210</v>
      </c>
      <c r="J45" s="62">
        <v>1929</v>
      </c>
      <c r="K45" s="62">
        <v>2225</v>
      </c>
      <c r="L45" s="62">
        <v>1929</v>
      </c>
      <c r="M45" s="62">
        <v>1520</v>
      </c>
      <c r="N45" s="62">
        <v>1520</v>
      </c>
      <c r="O45" s="63">
        <v>1470</v>
      </c>
    </row>
    <row r="46" spans="1:15" ht="16.5">
      <c r="A46" s="169"/>
      <c r="B46" s="65">
        <v>19</v>
      </c>
      <c r="C46" s="59">
        <v>765</v>
      </c>
      <c r="D46" s="59">
        <v>965</v>
      </c>
      <c r="E46" s="59">
        <v>1085</v>
      </c>
      <c r="F46" s="59">
        <v>1090</v>
      </c>
      <c r="G46" s="59">
        <v>1480</v>
      </c>
      <c r="H46" s="59">
        <v>1555</v>
      </c>
      <c r="I46" s="59">
        <v>3290</v>
      </c>
      <c r="J46" s="59">
        <v>1981</v>
      </c>
      <c r="K46" s="59">
        <v>2280</v>
      </c>
      <c r="L46" s="59">
        <v>1981</v>
      </c>
      <c r="M46" s="59">
        <v>1555</v>
      </c>
      <c r="N46" s="59">
        <v>1555</v>
      </c>
      <c r="O46" s="60">
        <v>1480</v>
      </c>
    </row>
    <row r="47" spans="1:15" ht="16.5">
      <c r="A47" s="170"/>
      <c r="B47" s="68">
        <v>19.5</v>
      </c>
      <c r="C47" s="69">
        <v>780</v>
      </c>
      <c r="D47" s="69">
        <v>985</v>
      </c>
      <c r="E47" s="69">
        <v>1100</v>
      </c>
      <c r="F47" s="69">
        <v>1115</v>
      </c>
      <c r="G47" s="69">
        <v>1490</v>
      </c>
      <c r="H47" s="69">
        <v>1590</v>
      </c>
      <c r="I47" s="69">
        <v>3370</v>
      </c>
      <c r="J47" s="69">
        <v>2033</v>
      </c>
      <c r="K47" s="69">
        <v>2335</v>
      </c>
      <c r="L47" s="69">
        <v>2033</v>
      </c>
      <c r="M47" s="69">
        <v>1590</v>
      </c>
      <c r="N47" s="62">
        <v>1590</v>
      </c>
      <c r="O47" s="63">
        <v>1490</v>
      </c>
    </row>
    <row r="48" spans="1:15" ht="16.5">
      <c r="A48" s="171" t="s">
        <v>229</v>
      </c>
      <c r="B48" s="172"/>
      <c r="C48" s="172"/>
      <c r="D48" s="172"/>
      <c r="E48" s="172"/>
      <c r="F48" s="172"/>
      <c r="G48" s="172"/>
      <c r="H48" s="172"/>
      <c r="I48" s="172"/>
      <c r="J48" s="172"/>
      <c r="K48" s="172"/>
      <c r="L48" s="172"/>
      <c r="M48" s="172"/>
      <c r="N48" s="172"/>
      <c r="O48" s="172"/>
    </row>
    <row r="49" spans="1:15" ht="16.5">
      <c r="A49" s="163" t="s">
        <v>228</v>
      </c>
      <c r="B49" s="57" t="s">
        <v>230</v>
      </c>
      <c r="C49" s="58">
        <v>40</v>
      </c>
      <c r="D49" s="58">
        <v>50</v>
      </c>
      <c r="E49" s="58">
        <v>55</v>
      </c>
      <c r="F49" s="58">
        <v>56</v>
      </c>
      <c r="G49" s="58">
        <v>75</v>
      </c>
      <c r="H49" s="58">
        <v>80</v>
      </c>
      <c r="I49" s="58">
        <v>170</v>
      </c>
      <c r="J49" s="58">
        <v>104</v>
      </c>
      <c r="K49" s="58">
        <v>119</v>
      </c>
      <c r="L49" s="58">
        <v>104</v>
      </c>
      <c r="M49" s="58">
        <v>80</v>
      </c>
      <c r="N49" s="59">
        <v>80</v>
      </c>
      <c r="O49" s="60">
        <v>75</v>
      </c>
    </row>
    <row r="50" spans="1:15" ht="16.5">
      <c r="A50" s="163"/>
      <c r="B50" s="61" t="s">
        <v>231</v>
      </c>
      <c r="C50" s="62">
        <v>40</v>
      </c>
      <c r="D50" s="62">
        <v>50</v>
      </c>
      <c r="E50" s="62">
        <v>55</v>
      </c>
      <c r="F50" s="62">
        <v>56</v>
      </c>
      <c r="G50" s="62">
        <v>75</v>
      </c>
      <c r="H50" s="62">
        <v>80</v>
      </c>
      <c r="I50" s="62">
        <v>170</v>
      </c>
      <c r="J50" s="62">
        <v>104</v>
      </c>
      <c r="K50" s="62">
        <v>112</v>
      </c>
      <c r="L50" s="62">
        <v>104</v>
      </c>
      <c r="M50" s="62">
        <v>80</v>
      </c>
      <c r="N50" s="62">
        <v>80</v>
      </c>
      <c r="O50" s="63">
        <v>75</v>
      </c>
    </row>
    <row r="51" spans="1:15" ht="16.5">
      <c r="A51" s="163"/>
      <c r="B51" s="61" t="s">
        <v>232</v>
      </c>
      <c r="C51" s="59">
        <v>40</v>
      </c>
      <c r="D51" s="59">
        <v>50</v>
      </c>
      <c r="E51" s="59">
        <v>55</v>
      </c>
      <c r="F51" s="59">
        <v>56</v>
      </c>
      <c r="G51" s="59">
        <v>75</v>
      </c>
      <c r="H51" s="59">
        <v>80</v>
      </c>
      <c r="I51" s="59">
        <v>170</v>
      </c>
      <c r="J51" s="59">
        <v>103</v>
      </c>
      <c r="K51" s="59">
        <v>110</v>
      </c>
      <c r="L51" s="59">
        <v>103</v>
      </c>
      <c r="M51" s="59">
        <v>80</v>
      </c>
      <c r="N51" s="59">
        <v>80</v>
      </c>
      <c r="O51" s="60">
        <v>75</v>
      </c>
    </row>
    <row r="52" spans="1:15" ht="16.5">
      <c r="A52" s="163"/>
      <c r="B52" s="61" t="s">
        <v>233</v>
      </c>
      <c r="C52" s="62">
        <v>40</v>
      </c>
      <c r="D52" s="62">
        <v>50</v>
      </c>
      <c r="E52" s="62">
        <v>55</v>
      </c>
      <c r="F52" s="62">
        <v>56</v>
      </c>
      <c r="G52" s="62">
        <v>75</v>
      </c>
      <c r="H52" s="62">
        <v>80</v>
      </c>
      <c r="I52" s="62">
        <v>160</v>
      </c>
      <c r="J52" s="62">
        <v>103</v>
      </c>
      <c r="K52" s="62">
        <v>108</v>
      </c>
      <c r="L52" s="62">
        <v>103</v>
      </c>
      <c r="M52" s="62">
        <v>80</v>
      </c>
      <c r="N52" s="62">
        <v>80</v>
      </c>
      <c r="O52" s="63">
        <v>75</v>
      </c>
    </row>
    <row r="53" spans="1:15" ht="16.5">
      <c r="A53" s="163"/>
      <c r="B53" s="61" t="s">
        <v>234</v>
      </c>
      <c r="C53" s="59">
        <v>39</v>
      </c>
      <c r="D53" s="59">
        <v>48</v>
      </c>
      <c r="E53" s="59">
        <v>52</v>
      </c>
      <c r="F53" s="59">
        <v>56</v>
      </c>
      <c r="G53" s="59">
        <v>70</v>
      </c>
      <c r="H53" s="59">
        <v>75</v>
      </c>
      <c r="I53" s="59">
        <v>160</v>
      </c>
      <c r="J53" s="59">
        <v>102</v>
      </c>
      <c r="K53" s="59">
        <v>102</v>
      </c>
      <c r="L53" s="59">
        <v>102</v>
      </c>
      <c r="M53" s="59">
        <v>75</v>
      </c>
      <c r="N53" s="59">
        <v>75</v>
      </c>
      <c r="O53" s="60">
        <v>70</v>
      </c>
    </row>
    <row r="54" spans="1:15" ht="16.5">
      <c r="A54" s="163"/>
      <c r="B54" s="61" t="s">
        <v>235</v>
      </c>
      <c r="C54" s="62">
        <v>39</v>
      </c>
      <c r="D54" s="62">
        <v>48</v>
      </c>
      <c r="E54" s="62">
        <v>52</v>
      </c>
      <c r="F54" s="62">
        <v>56</v>
      </c>
      <c r="G54" s="62">
        <v>70</v>
      </c>
      <c r="H54" s="62">
        <v>75</v>
      </c>
      <c r="I54" s="62">
        <v>160</v>
      </c>
      <c r="J54" s="62">
        <v>102</v>
      </c>
      <c r="K54" s="62">
        <v>98</v>
      </c>
      <c r="L54" s="62">
        <v>102</v>
      </c>
      <c r="M54" s="62">
        <v>75</v>
      </c>
      <c r="N54" s="62">
        <v>75</v>
      </c>
      <c r="O54" s="63">
        <v>70</v>
      </c>
    </row>
    <row r="55" spans="1:15" ht="16.5">
      <c r="A55" s="164"/>
      <c r="B55" s="61" t="s">
        <v>236</v>
      </c>
      <c r="C55" s="59">
        <v>39</v>
      </c>
      <c r="D55" s="59">
        <v>48</v>
      </c>
      <c r="E55" s="59">
        <v>52</v>
      </c>
      <c r="F55" s="59">
        <v>56</v>
      </c>
      <c r="G55" s="59">
        <v>70</v>
      </c>
      <c r="H55" s="59">
        <v>75</v>
      </c>
      <c r="I55" s="59">
        <v>160</v>
      </c>
      <c r="J55" s="59">
        <v>102</v>
      </c>
      <c r="K55" s="59">
        <v>94</v>
      </c>
      <c r="L55" s="59">
        <v>102</v>
      </c>
      <c r="M55" s="59">
        <v>75</v>
      </c>
      <c r="N55" s="59">
        <v>75</v>
      </c>
      <c r="O55" s="60">
        <v>70</v>
      </c>
    </row>
  </sheetData>
  <mergeCells count="7">
    <mergeCell ref="A49:A55"/>
    <mergeCell ref="A1:O1"/>
    <mergeCell ref="A2:O2"/>
    <mergeCell ref="A4:A8"/>
    <mergeCell ref="A9:A13"/>
    <mergeCell ref="A14:A47"/>
    <mergeCell ref="A48:O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selection activeCell="K12" sqref="K12"/>
    </sheetView>
  </sheetViews>
  <sheetFormatPr defaultColWidth="7.875" defaultRowHeight="14.25"/>
  <cols>
    <col min="1" max="1" width="12.875" style="106" customWidth="1"/>
    <col min="2" max="2" width="20" style="106" customWidth="1"/>
    <col min="3" max="3" width="23.375" style="106" customWidth="1"/>
    <col min="4" max="4" width="7.875" style="106"/>
    <col min="5" max="5" width="11.375" style="106" customWidth="1"/>
    <col min="6" max="6" width="8.25" style="106" customWidth="1"/>
    <col min="7" max="7" width="11.75" style="106" customWidth="1"/>
    <col min="8" max="8" width="8.25" style="106" customWidth="1"/>
    <col min="9" max="16384" width="7.875" style="106"/>
  </cols>
  <sheetData>
    <row r="1" spans="1:9" ht="49.5" customHeight="1">
      <c r="A1" s="177" t="s">
        <v>356</v>
      </c>
      <c r="B1" s="177"/>
      <c r="C1" s="177"/>
      <c r="D1" s="177"/>
      <c r="E1" s="177"/>
      <c r="F1" s="177"/>
      <c r="G1" s="177"/>
      <c r="H1" s="177"/>
    </row>
    <row r="2" spans="1:9" ht="21" customHeight="1">
      <c r="A2" s="178" t="s">
        <v>357</v>
      </c>
      <c r="B2" s="178"/>
      <c r="C2" s="107"/>
      <c r="D2" s="108"/>
      <c r="E2" s="108"/>
      <c r="F2" s="179" t="s">
        <v>358</v>
      </c>
      <c r="G2" s="180"/>
      <c r="H2" s="180"/>
    </row>
    <row r="3" spans="1:9" ht="18" customHeight="1">
      <c r="A3" s="181" t="s">
        <v>359</v>
      </c>
      <c r="B3" s="182" t="s">
        <v>0</v>
      </c>
      <c r="C3" s="183" t="s">
        <v>360</v>
      </c>
      <c r="D3" s="182" t="s">
        <v>361</v>
      </c>
      <c r="E3" s="184" t="s">
        <v>362</v>
      </c>
      <c r="F3" s="185"/>
      <c r="G3" s="184" t="s">
        <v>363</v>
      </c>
      <c r="H3" s="185"/>
    </row>
    <row r="4" spans="1:9" ht="18" customHeight="1">
      <c r="A4" s="181"/>
      <c r="B4" s="182"/>
      <c r="C4" s="183"/>
      <c r="D4" s="182"/>
      <c r="E4" s="109" t="s">
        <v>364</v>
      </c>
      <c r="F4" s="109" t="s">
        <v>365</v>
      </c>
      <c r="G4" s="109" t="s">
        <v>364</v>
      </c>
      <c r="H4" s="109" t="s">
        <v>366</v>
      </c>
    </row>
    <row r="5" spans="1:9">
      <c r="A5" s="110">
        <v>1</v>
      </c>
      <c r="B5" s="111" t="s">
        <v>187</v>
      </c>
      <c r="C5" s="112" t="s">
        <v>284</v>
      </c>
      <c r="D5" s="111" t="s">
        <v>285</v>
      </c>
      <c r="E5" s="113">
        <v>110</v>
      </c>
      <c r="F5" s="113">
        <v>12</v>
      </c>
      <c r="G5" s="113">
        <v>105</v>
      </c>
      <c r="H5" s="113">
        <v>3</v>
      </c>
      <c r="I5" s="106" t="s">
        <v>367</v>
      </c>
    </row>
    <row r="6" spans="1:9">
      <c r="A6" s="110">
        <v>2</v>
      </c>
      <c r="B6" s="111" t="s">
        <v>267</v>
      </c>
      <c r="C6" s="112" t="s">
        <v>268</v>
      </c>
      <c r="D6" s="111" t="s">
        <v>269</v>
      </c>
      <c r="E6" s="113">
        <v>107</v>
      </c>
      <c r="F6" s="113">
        <v>12</v>
      </c>
      <c r="G6" s="113">
        <v>95</v>
      </c>
      <c r="H6" s="113">
        <v>3</v>
      </c>
    </row>
    <row r="7" spans="1:9">
      <c r="A7" s="110">
        <v>3</v>
      </c>
      <c r="B7" s="111" t="s">
        <v>261</v>
      </c>
      <c r="C7" s="112" t="s">
        <v>262</v>
      </c>
      <c r="D7" s="111" t="s">
        <v>263</v>
      </c>
      <c r="E7" s="113">
        <v>155</v>
      </c>
      <c r="F7" s="113">
        <v>12</v>
      </c>
      <c r="G7" s="113">
        <v>95</v>
      </c>
      <c r="H7" s="113">
        <v>3</v>
      </c>
    </row>
    <row r="8" spans="1:9">
      <c r="A8" s="110">
        <v>4</v>
      </c>
      <c r="B8" s="111" t="s">
        <v>307</v>
      </c>
      <c r="C8" s="112" t="s">
        <v>308</v>
      </c>
      <c r="D8" s="111" t="s">
        <v>309</v>
      </c>
      <c r="E8" s="113">
        <v>107</v>
      </c>
      <c r="F8" s="113">
        <v>12</v>
      </c>
      <c r="G8" s="113">
        <v>112</v>
      </c>
      <c r="H8" s="113">
        <v>3</v>
      </c>
    </row>
    <row r="9" spans="1:9">
      <c r="A9" s="110">
        <v>5</v>
      </c>
      <c r="B9" s="111" t="s">
        <v>280</v>
      </c>
      <c r="C9" s="112" t="s">
        <v>281</v>
      </c>
      <c r="D9" s="111" t="s">
        <v>282</v>
      </c>
      <c r="E9" s="113">
        <v>86</v>
      </c>
      <c r="F9" s="113">
        <v>12</v>
      </c>
      <c r="G9" s="113">
        <v>105</v>
      </c>
      <c r="H9" s="113">
        <v>3</v>
      </c>
    </row>
    <row r="10" spans="1:9">
      <c r="A10" s="110">
        <v>6</v>
      </c>
      <c r="B10" s="111" t="s">
        <v>270</v>
      </c>
      <c r="C10" s="112" t="s">
        <v>271</v>
      </c>
      <c r="D10" s="111" t="s">
        <v>272</v>
      </c>
      <c r="E10" s="113">
        <v>103</v>
      </c>
      <c r="F10" s="113">
        <v>12</v>
      </c>
      <c r="G10" s="113">
        <v>112</v>
      </c>
      <c r="H10" s="113">
        <v>3</v>
      </c>
    </row>
    <row r="11" spans="1:9">
      <c r="A11" s="110">
        <v>7</v>
      </c>
      <c r="B11" s="111" t="s">
        <v>132</v>
      </c>
      <c r="C11" s="112" t="s">
        <v>368</v>
      </c>
      <c r="D11" s="111" t="s">
        <v>369</v>
      </c>
      <c r="E11" s="113">
        <v>115</v>
      </c>
      <c r="F11" s="113">
        <v>10</v>
      </c>
      <c r="G11" s="113">
        <v>105</v>
      </c>
      <c r="H11" s="113">
        <v>3</v>
      </c>
    </row>
    <row r="12" spans="1:9">
      <c r="A12" s="110">
        <v>8</v>
      </c>
      <c r="B12" s="111" t="s">
        <v>370</v>
      </c>
      <c r="C12" s="112" t="s">
        <v>371</v>
      </c>
      <c r="D12" s="111" t="s">
        <v>372</v>
      </c>
      <c r="E12" s="113">
        <v>99</v>
      </c>
      <c r="F12" s="113">
        <v>12</v>
      </c>
      <c r="G12" s="113">
        <v>130</v>
      </c>
      <c r="H12" s="113">
        <v>3</v>
      </c>
    </row>
    <row r="13" spans="1:9">
      <c r="A13" s="110">
        <v>9</v>
      </c>
      <c r="B13" s="111" t="s">
        <v>310</v>
      </c>
      <c r="C13" s="112" t="s">
        <v>311</v>
      </c>
      <c r="D13" s="111" t="s">
        <v>312</v>
      </c>
      <c r="E13" s="113">
        <v>99</v>
      </c>
      <c r="F13" s="113">
        <v>12</v>
      </c>
      <c r="G13" s="113">
        <v>92</v>
      </c>
      <c r="H13" s="113">
        <v>5</v>
      </c>
    </row>
    <row r="14" spans="1:9">
      <c r="A14" s="110">
        <v>10</v>
      </c>
      <c r="B14" s="111" t="s">
        <v>274</v>
      </c>
      <c r="C14" s="112" t="s">
        <v>275</v>
      </c>
      <c r="D14" s="111" t="s">
        <v>276</v>
      </c>
      <c r="E14" s="113">
        <v>86</v>
      </c>
      <c r="F14" s="113">
        <v>12</v>
      </c>
      <c r="G14" s="113">
        <v>96</v>
      </c>
      <c r="H14" s="113">
        <v>3</v>
      </c>
    </row>
    <row r="15" spans="1:9">
      <c r="A15" s="110">
        <v>11</v>
      </c>
      <c r="B15" s="111" t="s">
        <v>304</v>
      </c>
      <c r="C15" s="112" t="s">
        <v>305</v>
      </c>
      <c r="D15" s="111" t="s">
        <v>306</v>
      </c>
      <c r="E15" s="113">
        <v>109</v>
      </c>
      <c r="F15" s="113">
        <v>12</v>
      </c>
      <c r="G15" s="113">
        <v>92</v>
      </c>
      <c r="H15" s="113">
        <v>5</v>
      </c>
    </row>
    <row r="16" spans="1:9">
      <c r="A16" s="110">
        <v>12</v>
      </c>
      <c r="B16" s="111" t="s">
        <v>322</v>
      </c>
      <c r="C16" s="112" t="s">
        <v>323</v>
      </c>
      <c r="D16" s="111" t="s">
        <v>324</v>
      </c>
      <c r="E16" s="113">
        <v>107</v>
      </c>
      <c r="F16" s="113">
        <v>12</v>
      </c>
      <c r="G16" s="113">
        <v>100</v>
      </c>
      <c r="H16" s="113">
        <v>3</v>
      </c>
    </row>
    <row r="17" spans="1:9">
      <c r="A17" s="110">
        <v>13</v>
      </c>
      <c r="B17" s="111" t="s">
        <v>373</v>
      </c>
      <c r="C17" s="112" t="s">
        <v>374</v>
      </c>
      <c r="D17" s="111" t="s">
        <v>375</v>
      </c>
      <c r="E17" s="113">
        <v>128</v>
      </c>
      <c r="F17" s="113">
        <v>12</v>
      </c>
      <c r="G17" s="113">
        <v>105</v>
      </c>
      <c r="H17" s="113">
        <v>3</v>
      </c>
    </row>
    <row r="18" spans="1:9">
      <c r="A18" s="110">
        <v>14</v>
      </c>
      <c r="B18" s="111" t="s">
        <v>289</v>
      </c>
      <c r="C18" s="112" t="s">
        <v>376</v>
      </c>
      <c r="D18" s="111" t="s">
        <v>291</v>
      </c>
      <c r="E18" s="113">
        <v>85</v>
      </c>
      <c r="F18" s="113">
        <v>12</v>
      </c>
      <c r="G18" s="113">
        <v>92</v>
      </c>
      <c r="H18" s="113">
        <v>3</v>
      </c>
    </row>
    <row r="19" spans="1:9">
      <c r="A19" s="110">
        <v>15</v>
      </c>
      <c r="B19" s="111" t="s">
        <v>264</v>
      </c>
      <c r="C19" s="112" t="s">
        <v>265</v>
      </c>
      <c r="D19" s="111" t="s">
        <v>266</v>
      </c>
      <c r="E19" s="113">
        <v>98</v>
      </c>
      <c r="F19" s="113">
        <v>12</v>
      </c>
      <c r="G19" s="113">
        <v>112</v>
      </c>
      <c r="H19" s="113">
        <v>3</v>
      </c>
    </row>
    <row r="20" spans="1:9">
      <c r="A20" s="110">
        <v>16</v>
      </c>
      <c r="B20" s="111" t="s">
        <v>377</v>
      </c>
      <c r="C20" s="112" t="s">
        <v>378</v>
      </c>
      <c r="D20" s="111" t="s">
        <v>318</v>
      </c>
      <c r="E20" s="113">
        <v>85</v>
      </c>
      <c r="F20" s="113">
        <v>12</v>
      </c>
      <c r="G20" s="113">
        <v>100</v>
      </c>
      <c r="H20" s="113">
        <v>3</v>
      </c>
      <c r="I20" s="106">
        <f>G20*(200/1000)+H20</f>
        <v>23</v>
      </c>
    </row>
    <row r="21" spans="1:9">
      <c r="A21" s="110">
        <v>17</v>
      </c>
      <c r="B21" s="111" t="s">
        <v>301</v>
      </c>
      <c r="C21" s="112" t="s">
        <v>379</v>
      </c>
      <c r="D21" s="111" t="s">
        <v>303</v>
      </c>
      <c r="E21" s="113">
        <v>109</v>
      </c>
      <c r="F21" s="113">
        <v>12</v>
      </c>
      <c r="G21" s="113">
        <v>120</v>
      </c>
      <c r="H21" s="113">
        <v>3</v>
      </c>
    </row>
    <row r="22" spans="1:9">
      <c r="A22" s="110">
        <v>18</v>
      </c>
      <c r="B22" s="111" t="s">
        <v>295</v>
      </c>
      <c r="C22" s="112" t="s">
        <v>296</v>
      </c>
      <c r="D22" s="111" t="s">
        <v>297</v>
      </c>
      <c r="E22" s="113">
        <v>85</v>
      </c>
      <c r="F22" s="113">
        <v>12</v>
      </c>
      <c r="G22" s="113">
        <v>100</v>
      </c>
      <c r="H22" s="113">
        <v>3</v>
      </c>
    </row>
    <row r="23" spans="1:9">
      <c r="A23" s="110">
        <v>19</v>
      </c>
      <c r="B23" s="111" t="s">
        <v>298</v>
      </c>
      <c r="C23" s="112" t="s">
        <v>299</v>
      </c>
      <c r="D23" s="111" t="s">
        <v>300</v>
      </c>
      <c r="E23" s="113">
        <v>155</v>
      </c>
      <c r="F23" s="113">
        <v>12</v>
      </c>
      <c r="G23" s="113">
        <v>100</v>
      </c>
      <c r="H23" s="113">
        <v>3</v>
      </c>
    </row>
    <row r="24" spans="1:9">
      <c r="A24" s="110">
        <v>20</v>
      </c>
      <c r="B24" s="111" t="s">
        <v>325</v>
      </c>
      <c r="C24" s="112" t="s">
        <v>326</v>
      </c>
      <c r="D24" s="111" t="s">
        <v>327</v>
      </c>
      <c r="E24" s="113">
        <v>85</v>
      </c>
      <c r="F24" s="113">
        <v>12</v>
      </c>
      <c r="G24" s="113">
        <v>100</v>
      </c>
      <c r="H24" s="113">
        <v>3</v>
      </c>
    </row>
    <row r="25" spans="1:9">
      <c r="A25" s="110">
        <v>21</v>
      </c>
      <c r="B25" s="111" t="s">
        <v>380</v>
      </c>
      <c r="C25" s="112" t="s">
        <v>381</v>
      </c>
      <c r="D25" s="111" t="s">
        <v>382</v>
      </c>
      <c r="E25" s="113">
        <v>109</v>
      </c>
      <c r="F25" s="113">
        <v>12</v>
      </c>
      <c r="G25" s="113">
        <v>120</v>
      </c>
      <c r="H25" s="113">
        <v>3</v>
      </c>
    </row>
    <row r="26" spans="1:9">
      <c r="A26" s="110">
        <v>22</v>
      </c>
      <c r="B26" s="111" t="s">
        <v>277</v>
      </c>
      <c r="C26" s="112" t="s">
        <v>278</v>
      </c>
      <c r="D26" s="111" t="s">
        <v>279</v>
      </c>
      <c r="E26" s="113">
        <v>155</v>
      </c>
      <c r="F26" s="113">
        <v>12</v>
      </c>
      <c r="G26" s="113">
        <v>92</v>
      </c>
      <c r="H26" s="113">
        <v>5</v>
      </c>
    </row>
    <row r="27" spans="1:9">
      <c r="A27" s="110">
        <v>23</v>
      </c>
      <c r="B27" s="111" t="s">
        <v>383</v>
      </c>
      <c r="C27" s="112" t="s">
        <v>384</v>
      </c>
      <c r="D27" s="111" t="s">
        <v>385</v>
      </c>
      <c r="E27" s="113">
        <v>142</v>
      </c>
      <c r="F27" s="113">
        <v>12</v>
      </c>
      <c r="G27" s="113">
        <v>154</v>
      </c>
      <c r="H27" s="113">
        <v>0</v>
      </c>
      <c r="I27" s="106" t="s">
        <v>386</v>
      </c>
    </row>
    <row r="28" spans="1:9">
      <c r="A28" s="110">
        <v>24</v>
      </c>
      <c r="B28" s="111" t="s">
        <v>319</v>
      </c>
      <c r="C28" s="112" t="s">
        <v>320</v>
      </c>
      <c r="D28" s="111" t="s">
        <v>321</v>
      </c>
      <c r="E28" s="113">
        <v>148</v>
      </c>
      <c r="F28" s="113">
        <v>12</v>
      </c>
      <c r="G28" s="113">
        <v>158</v>
      </c>
      <c r="H28" s="113">
        <v>0</v>
      </c>
      <c r="I28" s="106" t="s">
        <v>387</v>
      </c>
    </row>
    <row r="29" spans="1:9">
      <c r="A29" s="110">
        <v>25</v>
      </c>
      <c r="B29" s="111" t="s">
        <v>334</v>
      </c>
      <c r="C29" s="112" t="s">
        <v>335</v>
      </c>
      <c r="D29" s="111" t="s">
        <v>336</v>
      </c>
      <c r="E29" s="113">
        <v>148</v>
      </c>
      <c r="F29" s="113">
        <v>12</v>
      </c>
      <c r="G29" s="113">
        <v>150</v>
      </c>
      <c r="H29" s="113">
        <v>3</v>
      </c>
    </row>
    <row r="30" spans="1:9">
      <c r="A30" s="110">
        <v>26</v>
      </c>
      <c r="B30" s="111" t="s">
        <v>328</v>
      </c>
      <c r="C30" s="112" t="s">
        <v>329</v>
      </c>
      <c r="D30" s="111" t="s">
        <v>388</v>
      </c>
      <c r="E30" s="113">
        <v>139</v>
      </c>
      <c r="F30" s="113">
        <v>12</v>
      </c>
      <c r="G30" s="113">
        <v>139</v>
      </c>
      <c r="H30" s="113">
        <v>3</v>
      </c>
    </row>
    <row r="31" spans="1:9">
      <c r="A31" s="110">
        <v>27</v>
      </c>
      <c r="B31" s="111" t="s">
        <v>389</v>
      </c>
      <c r="C31" s="112" t="s">
        <v>390</v>
      </c>
      <c r="D31" s="111" t="s">
        <v>391</v>
      </c>
      <c r="E31" s="113">
        <v>171</v>
      </c>
      <c r="F31" s="113">
        <v>12</v>
      </c>
      <c r="G31" s="113">
        <v>197</v>
      </c>
      <c r="H31" s="113">
        <v>0</v>
      </c>
      <c r="I31" s="106" t="s">
        <v>392</v>
      </c>
    </row>
    <row r="32" spans="1:9">
      <c r="A32" s="110">
        <v>28</v>
      </c>
      <c r="B32" s="111" t="s">
        <v>393</v>
      </c>
      <c r="C32" s="112" t="s">
        <v>394</v>
      </c>
      <c r="D32" s="111" t="s">
        <v>395</v>
      </c>
      <c r="E32" s="113">
        <v>167</v>
      </c>
      <c r="F32" s="113">
        <v>12</v>
      </c>
      <c r="G32" s="113">
        <v>192</v>
      </c>
      <c r="H32" s="113">
        <v>0</v>
      </c>
      <c r="I32" s="106" t="s">
        <v>396</v>
      </c>
    </row>
    <row r="33" spans="1:14">
      <c r="A33" s="110">
        <v>29</v>
      </c>
      <c r="B33" s="111" t="s">
        <v>397</v>
      </c>
      <c r="C33" s="112" t="s">
        <v>398</v>
      </c>
      <c r="D33" s="111" t="s">
        <v>399</v>
      </c>
      <c r="E33" s="113">
        <v>179</v>
      </c>
      <c r="F33" s="113">
        <v>12</v>
      </c>
      <c r="G33" s="113">
        <v>150</v>
      </c>
      <c r="H33" s="113">
        <v>3</v>
      </c>
    </row>
    <row r="34" spans="1:14" ht="38.25">
      <c r="A34" s="110">
        <v>30</v>
      </c>
      <c r="B34" s="111" t="s">
        <v>400</v>
      </c>
      <c r="C34" s="112" t="s">
        <v>401</v>
      </c>
      <c r="D34" s="111" t="s">
        <v>402</v>
      </c>
      <c r="E34" s="114" t="s">
        <v>403</v>
      </c>
      <c r="F34" s="115">
        <v>12</v>
      </c>
      <c r="G34" s="114" t="s">
        <v>403</v>
      </c>
      <c r="H34" s="115" t="s">
        <v>404</v>
      </c>
      <c r="I34" s="106">
        <v>32</v>
      </c>
      <c r="J34" s="106">
        <v>7</v>
      </c>
      <c r="K34" s="106">
        <v>12</v>
      </c>
      <c r="L34" s="106">
        <v>32</v>
      </c>
      <c r="M34" s="106">
        <v>7</v>
      </c>
      <c r="N34" s="106">
        <v>0</v>
      </c>
    </row>
    <row r="35" spans="1:14">
      <c r="A35" s="110">
        <v>31</v>
      </c>
      <c r="B35" s="111" t="s">
        <v>405</v>
      </c>
      <c r="C35" s="112" t="s">
        <v>406</v>
      </c>
      <c r="D35" s="111" t="s">
        <v>407</v>
      </c>
      <c r="E35" s="113">
        <v>114</v>
      </c>
      <c r="F35" s="113">
        <v>12</v>
      </c>
      <c r="G35" s="113">
        <v>130</v>
      </c>
      <c r="H35" s="113">
        <v>3</v>
      </c>
    </row>
    <row r="36" spans="1:14">
      <c r="A36" s="110">
        <v>32</v>
      </c>
      <c r="B36" s="111" t="s">
        <v>408</v>
      </c>
      <c r="C36" s="112" t="s">
        <v>241</v>
      </c>
      <c r="D36" s="111" t="s">
        <v>409</v>
      </c>
      <c r="E36" s="113">
        <v>138</v>
      </c>
      <c r="F36" s="113">
        <v>12</v>
      </c>
      <c r="G36" s="113">
        <v>149</v>
      </c>
      <c r="H36" s="113">
        <v>3</v>
      </c>
    </row>
    <row r="37" spans="1:14">
      <c r="A37" s="110">
        <v>33</v>
      </c>
      <c r="B37" s="111" t="s">
        <v>53</v>
      </c>
      <c r="C37" s="112" t="s">
        <v>410</v>
      </c>
      <c r="D37" s="111" t="s">
        <v>411</v>
      </c>
      <c r="E37" s="113">
        <v>217</v>
      </c>
      <c r="F37" s="113">
        <v>12</v>
      </c>
      <c r="G37" s="113">
        <v>226</v>
      </c>
      <c r="H37" s="113">
        <v>3</v>
      </c>
    </row>
    <row r="38" spans="1:14">
      <c r="A38" s="110">
        <v>34</v>
      </c>
      <c r="B38" s="111" t="s">
        <v>412</v>
      </c>
      <c r="C38" s="112" t="s">
        <v>413</v>
      </c>
      <c r="D38" s="111" t="s">
        <v>414</v>
      </c>
      <c r="E38" s="113">
        <v>153</v>
      </c>
      <c r="F38" s="113">
        <v>12</v>
      </c>
      <c r="G38" s="113">
        <v>158</v>
      </c>
      <c r="H38" s="113">
        <v>0</v>
      </c>
      <c r="I38" s="106" t="s">
        <v>415</v>
      </c>
    </row>
    <row r="39" spans="1:14">
      <c r="A39" s="110">
        <v>35</v>
      </c>
      <c r="B39" s="111" t="s">
        <v>416</v>
      </c>
      <c r="C39" s="112" t="s">
        <v>417</v>
      </c>
      <c r="D39" s="111" t="s">
        <v>418</v>
      </c>
      <c r="E39" s="113">
        <v>156</v>
      </c>
      <c r="F39" s="113">
        <v>12</v>
      </c>
      <c r="G39" s="113">
        <v>158</v>
      </c>
      <c r="H39" s="113">
        <v>0</v>
      </c>
      <c r="I39" s="106" t="s">
        <v>419</v>
      </c>
    </row>
    <row r="40" spans="1:14">
      <c r="A40" s="110">
        <v>36</v>
      </c>
      <c r="B40" s="111" t="s">
        <v>420</v>
      </c>
      <c r="C40" s="112" t="s">
        <v>421</v>
      </c>
      <c r="D40" s="111" t="s">
        <v>422</v>
      </c>
      <c r="E40" s="113">
        <v>108</v>
      </c>
      <c r="F40" s="113">
        <v>6.8</v>
      </c>
      <c r="G40" s="116">
        <v>108</v>
      </c>
      <c r="H40" s="113">
        <v>0</v>
      </c>
      <c r="I40" s="106" t="s">
        <v>423</v>
      </c>
    </row>
    <row r="41" spans="1:14">
      <c r="A41" s="110">
        <v>37</v>
      </c>
      <c r="B41" s="111" t="s">
        <v>337</v>
      </c>
      <c r="C41" s="112" t="s">
        <v>338</v>
      </c>
      <c r="D41" s="111" t="s">
        <v>339</v>
      </c>
      <c r="E41" s="113">
        <v>107</v>
      </c>
      <c r="F41" s="113">
        <v>6.8</v>
      </c>
      <c r="G41" s="116">
        <v>107</v>
      </c>
      <c r="H41" s="113">
        <v>0</v>
      </c>
      <c r="I41" s="106" t="s">
        <v>424</v>
      </c>
    </row>
    <row r="42" spans="1:14">
      <c r="A42" s="110">
        <v>38</v>
      </c>
      <c r="B42" s="111" t="s">
        <v>340</v>
      </c>
      <c r="C42" s="112" t="s">
        <v>341</v>
      </c>
      <c r="D42" s="111" t="s">
        <v>342</v>
      </c>
      <c r="E42" s="113">
        <v>107</v>
      </c>
      <c r="F42" s="113">
        <v>6.8</v>
      </c>
      <c r="G42" s="116">
        <v>107</v>
      </c>
      <c r="H42" s="113">
        <v>0</v>
      </c>
      <c r="I42" s="106" t="s">
        <v>425</v>
      </c>
    </row>
    <row r="43" spans="1:14">
      <c r="A43" s="110">
        <v>39</v>
      </c>
      <c r="B43" s="111" t="s">
        <v>331</v>
      </c>
      <c r="C43" s="112" t="s">
        <v>332</v>
      </c>
      <c r="D43" s="111" t="s">
        <v>333</v>
      </c>
      <c r="E43" s="113">
        <v>107</v>
      </c>
      <c r="F43" s="113">
        <v>6.8</v>
      </c>
      <c r="G43" s="116">
        <v>107</v>
      </c>
      <c r="H43" s="113">
        <v>0</v>
      </c>
      <c r="I43" s="106" t="s">
        <v>426</v>
      </c>
    </row>
    <row r="44" spans="1:14">
      <c r="A44" s="110">
        <v>40</v>
      </c>
      <c r="B44" s="111" t="s">
        <v>313</v>
      </c>
      <c r="C44" s="112" t="s">
        <v>314</v>
      </c>
      <c r="D44" s="111" t="s">
        <v>315</v>
      </c>
      <c r="E44" s="113">
        <v>107</v>
      </c>
      <c r="F44" s="113">
        <v>6.8</v>
      </c>
      <c r="G44" s="116">
        <v>107</v>
      </c>
      <c r="H44" s="113">
        <v>0</v>
      </c>
      <c r="I44" s="106" t="s">
        <v>427</v>
      </c>
    </row>
    <row r="45" spans="1:14">
      <c r="A45" s="110">
        <v>41</v>
      </c>
      <c r="B45" s="111" t="s">
        <v>428</v>
      </c>
      <c r="C45" s="112" t="s">
        <v>429</v>
      </c>
      <c r="D45" s="111" t="s">
        <v>430</v>
      </c>
      <c r="E45" s="113">
        <v>160</v>
      </c>
      <c r="F45" s="113">
        <v>6.8</v>
      </c>
      <c r="G45" s="116">
        <v>160</v>
      </c>
      <c r="H45" s="113">
        <v>0</v>
      </c>
      <c r="I45" s="106" t="s">
        <v>431</v>
      </c>
    </row>
    <row r="46" spans="1:14">
      <c r="A46" s="110">
        <v>42</v>
      </c>
      <c r="B46" s="111" t="s">
        <v>292</v>
      </c>
      <c r="C46" s="112" t="s">
        <v>293</v>
      </c>
      <c r="D46" s="111" t="s">
        <v>294</v>
      </c>
      <c r="E46" s="113">
        <v>107</v>
      </c>
      <c r="F46" s="113">
        <v>6.8</v>
      </c>
      <c r="G46" s="116">
        <v>107</v>
      </c>
      <c r="H46" s="113">
        <v>0</v>
      </c>
      <c r="I46" s="106" t="s">
        <v>432</v>
      </c>
    </row>
    <row r="47" spans="1:14">
      <c r="A47" s="110">
        <v>43</v>
      </c>
      <c r="B47" s="111" t="s">
        <v>433</v>
      </c>
      <c r="C47" s="112" t="s">
        <v>434</v>
      </c>
      <c r="D47" s="111" t="s">
        <v>435</v>
      </c>
      <c r="E47" s="113">
        <v>107</v>
      </c>
      <c r="F47" s="113">
        <v>6.8</v>
      </c>
      <c r="G47" s="116">
        <v>107</v>
      </c>
      <c r="H47" s="113">
        <v>0</v>
      </c>
      <c r="I47" s="106" t="s">
        <v>436</v>
      </c>
    </row>
    <row r="48" spans="1:14">
      <c r="A48" s="110">
        <v>44</v>
      </c>
      <c r="B48" s="111" t="s">
        <v>437</v>
      </c>
      <c r="C48" s="112" t="s">
        <v>438</v>
      </c>
      <c r="D48" s="111" t="s">
        <v>439</v>
      </c>
      <c r="E48" s="113">
        <v>107</v>
      </c>
      <c r="F48" s="113">
        <v>6.8</v>
      </c>
      <c r="G48" s="116">
        <v>107</v>
      </c>
      <c r="H48" s="113">
        <v>0</v>
      </c>
      <c r="I48" s="106" t="s">
        <v>440</v>
      </c>
    </row>
    <row r="49" spans="1:9">
      <c r="A49" s="110">
        <v>45</v>
      </c>
      <c r="B49" s="111" t="s">
        <v>286</v>
      </c>
      <c r="C49" s="112" t="s">
        <v>287</v>
      </c>
      <c r="D49" s="111" t="s">
        <v>288</v>
      </c>
      <c r="E49" s="113">
        <v>96</v>
      </c>
      <c r="F49" s="113">
        <v>6.8</v>
      </c>
      <c r="G49" s="116">
        <v>96</v>
      </c>
      <c r="H49" s="113">
        <v>0</v>
      </c>
      <c r="I49" s="106" t="s">
        <v>441</v>
      </c>
    </row>
    <row r="50" spans="1:9">
      <c r="A50" s="110">
        <v>46</v>
      </c>
      <c r="B50" s="111" t="s">
        <v>442</v>
      </c>
      <c r="C50" s="112" t="s">
        <v>443</v>
      </c>
      <c r="D50" s="111" t="s">
        <v>444</v>
      </c>
      <c r="E50" s="113">
        <v>118</v>
      </c>
      <c r="F50" s="113">
        <v>12</v>
      </c>
      <c r="G50" s="113">
        <v>118</v>
      </c>
      <c r="H50" s="113">
        <v>3</v>
      </c>
    </row>
    <row r="51" spans="1:9">
      <c r="A51" s="110">
        <v>47</v>
      </c>
      <c r="B51" s="111" t="s">
        <v>445</v>
      </c>
      <c r="C51" s="112" t="s">
        <v>446</v>
      </c>
      <c r="D51" s="111" t="s">
        <v>447</v>
      </c>
      <c r="E51" s="113">
        <v>132</v>
      </c>
      <c r="F51" s="113">
        <v>12</v>
      </c>
      <c r="G51" s="113">
        <v>151</v>
      </c>
      <c r="H51" s="113">
        <v>0</v>
      </c>
      <c r="I51" s="106" t="s">
        <v>448</v>
      </c>
    </row>
    <row r="52" spans="1:9">
      <c r="A52" s="110">
        <v>48</v>
      </c>
      <c r="B52" s="111" t="s">
        <v>449</v>
      </c>
      <c r="C52" s="112" t="s">
        <v>450</v>
      </c>
      <c r="D52" s="111" t="s">
        <v>451</v>
      </c>
      <c r="E52" s="113">
        <v>118</v>
      </c>
      <c r="F52" s="113">
        <v>12</v>
      </c>
      <c r="G52" s="113">
        <v>141</v>
      </c>
      <c r="H52" s="113">
        <v>0</v>
      </c>
      <c r="I52" s="106" t="s">
        <v>452</v>
      </c>
    </row>
    <row r="53" spans="1:9">
      <c r="A53" s="110">
        <v>49</v>
      </c>
      <c r="B53" s="111" t="s">
        <v>453</v>
      </c>
      <c r="C53" s="112" t="s">
        <v>454</v>
      </c>
      <c r="D53" s="111" t="s">
        <v>455</v>
      </c>
      <c r="E53" s="113">
        <v>103</v>
      </c>
      <c r="F53" s="113">
        <v>12</v>
      </c>
      <c r="G53" s="113">
        <v>118</v>
      </c>
      <c r="H53" s="113">
        <v>0</v>
      </c>
      <c r="I53" s="106" t="s">
        <v>456</v>
      </c>
    </row>
    <row r="54" spans="1:9">
      <c r="A54" s="110">
        <v>50</v>
      </c>
      <c r="B54" s="111" t="s">
        <v>457</v>
      </c>
      <c r="C54" s="112" t="s">
        <v>458</v>
      </c>
      <c r="D54" s="111" t="s">
        <v>459</v>
      </c>
      <c r="E54" s="113">
        <v>113</v>
      </c>
      <c r="F54" s="113">
        <v>12</v>
      </c>
      <c r="G54" s="113">
        <v>118</v>
      </c>
      <c r="H54" s="113">
        <v>0</v>
      </c>
      <c r="I54" s="106" t="s">
        <v>460</v>
      </c>
    </row>
    <row r="55" spans="1:9" ht="16.5" customHeight="1">
      <c r="A55" s="110" t="s">
        <v>461</v>
      </c>
      <c r="B55" s="111" t="s">
        <v>462</v>
      </c>
      <c r="C55" s="112" t="s">
        <v>463</v>
      </c>
      <c r="D55" s="111" t="s">
        <v>464</v>
      </c>
      <c r="E55" s="113">
        <v>217</v>
      </c>
      <c r="F55" s="113">
        <v>12</v>
      </c>
      <c r="G55" s="113">
        <v>226</v>
      </c>
      <c r="H55" s="113">
        <v>3</v>
      </c>
      <c r="I55" s="106" t="s">
        <v>465</v>
      </c>
    </row>
    <row r="56" spans="1:9" ht="16.5" customHeight="1">
      <c r="A56" s="110"/>
      <c r="B56" s="111" t="s">
        <v>22</v>
      </c>
      <c r="C56" s="112" t="s">
        <v>466</v>
      </c>
      <c r="D56" s="111"/>
      <c r="E56" s="113">
        <v>217</v>
      </c>
      <c r="F56" s="113">
        <v>12</v>
      </c>
      <c r="G56" s="113">
        <v>226</v>
      </c>
      <c r="H56" s="113">
        <v>3</v>
      </c>
    </row>
    <row r="57" spans="1:9" ht="16.5" customHeight="1">
      <c r="A57" s="110"/>
      <c r="B57" s="111" t="s">
        <v>114</v>
      </c>
      <c r="C57" s="117" t="s">
        <v>467</v>
      </c>
      <c r="D57" s="111"/>
      <c r="E57" s="113">
        <v>217</v>
      </c>
      <c r="F57" s="113">
        <v>12</v>
      </c>
      <c r="G57" s="113">
        <v>226</v>
      </c>
      <c r="H57" s="113">
        <v>3</v>
      </c>
    </row>
    <row r="58" spans="1:9" ht="21" customHeight="1">
      <c r="A58" s="110" t="s">
        <v>468</v>
      </c>
      <c r="B58" s="111" t="s">
        <v>469</v>
      </c>
      <c r="C58" s="112" t="s">
        <v>470</v>
      </c>
      <c r="D58" s="111" t="s">
        <v>464</v>
      </c>
      <c r="E58" s="113">
        <v>217</v>
      </c>
      <c r="F58" s="113">
        <v>12</v>
      </c>
      <c r="G58" s="113">
        <v>226</v>
      </c>
      <c r="H58" s="113">
        <v>3</v>
      </c>
      <c r="I58" s="106" t="s">
        <v>471</v>
      </c>
    </row>
    <row r="59" spans="1:9" ht="21" customHeight="1">
      <c r="A59" s="110" t="s">
        <v>472</v>
      </c>
      <c r="B59" s="111" t="s">
        <v>473</v>
      </c>
      <c r="C59" s="112" t="s">
        <v>474</v>
      </c>
      <c r="D59" s="111" t="s">
        <v>464</v>
      </c>
      <c r="E59" s="113">
        <v>217</v>
      </c>
      <c r="F59" s="113">
        <v>12</v>
      </c>
      <c r="G59" s="113">
        <v>226</v>
      </c>
      <c r="H59" s="113">
        <v>3</v>
      </c>
      <c r="I59" s="106" t="s">
        <v>475</v>
      </c>
    </row>
    <row r="60" spans="1:9" ht="25.5" customHeight="1">
      <c r="A60" s="110" t="s">
        <v>476</v>
      </c>
      <c r="B60" s="118" t="s">
        <v>477</v>
      </c>
      <c r="C60" s="112" t="s">
        <v>478</v>
      </c>
      <c r="D60" s="111" t="s">
        <v>464</v>
      </c>
      <c r="E60" s="113">
        <v>217</v>
      </c>
      <c r="F60" s="113">
        <v>12</v>
      </c>
      <c r="G60" s="113">
        <v>226</v>
      </c>
      <c r="H60" s="113">
        <v>3</v>
      </c>
      <c r="I60" s="106" t="s">
        <v>479</v>
      </c>
    </row>
    <row r="61" spans="1:9" ht="21" customHeight="1">
      <c r="A61" s="110" t="s">
        <v>480</v>
      </c>
      <c r="B61" s="111" t="s">
        <v>481</v>
      </c>
      <c r="C61" s="112" t="s">
        <v>482</v>
      </c>
      <c r="D61" s="111" t="s">
        <v>464</v>
      </c>
      <c r="E61" s="113">
        <v>217</v>
      </c>
      <c r="F61" s="113">
        <v>12</v>
      </c>
      <c r="G61" s="113">
        <v>226</v>
      </c>
      <c r="H61" s="113">
        <v>3</v>
      </c>
    </row>
    <row r="62" spans="1:9" ht="21" customHeight="1">
      <c r="A62" s="110" t="s">
        <v>483</v>
      </c>
      <c r="B62" s="111" t="s">
        <v>484</v>
      </c>
      <c r="C62" s="112" t="s">
        <v>485</v>
      </c>
      <c r="D62" s="111" t="s">
        <v>464</v>
      </c>
      <c r="E62" s="113">
        <v>217</v>
      </c>
      <c r="F62" s="113">
        <v>12</v>
      </c>
      <c r="G62" s="113">
        <v>226</v>
      </c>
      <c r="H62" s="113">
        <v>3</v>
      </c>
    </row>
    <row r="63" spans="1:9" ht="33" customHeight="1">
      <c r="A63" s="110" t="s">
        <v>486</v>
      </c>
      <c r="B63" s="118" t="s">
        <v>487</v>
      </c>
      <c r="C63" s="117" t="s">
        <v>488</v>
      </c>
      <c r="D63" s="111" t="s">
        <v>464</v>
      </c>
      <c r="E63" s="113">
        <v>137</v>
      </c>
      <c r="F63" s="113">
        <v>12</v>
      </c>
      <c r="G63" s="113">
        <v>147</v>
      </c>
      <c r="H63" s="113">
        <v>0</v>
      </c>
      <c r="I63" s="106" t="s">
        <v>489</v>
      </c>
    </row>
    <row r="64" spans="1:9" ht="29.25" customHeight="1">
      <c r="A64" s="110" t="s">
        <v>490</v>
      </c>
      <c r="B64" s="118" t="s">
        <v>491</v>
      </c>
      <c r="C64" s="117" t="s">
        <v>492</v>
      </c>
      <c r="D64" s="111" t="s">
        <v>464</v>
      </c>
      <c r="E64" s="113">
        <v>217</v>
      </c>
      <c r="F64" s="113">
        <v>12</v>
      </c>
      <c r="G64" s="113">
        <v>226</v>
      </c>
      <c r="H64" s="113">
        <v>3</v>
      </c>
    </row>
    <row r="65" spans="1:8" ht="21" customHeight="1">
      <c r="A65" s="110" t="s">
        <v>493</v>
      </c>
      <c r="B65" s="111" t="s">
        <v>494</v>
      </c>
      <c r="C65" s="117" t="s">
        <v>495</v>
      </c>
      <c r="D65" s="111" t="s">
        <v>464</v>
      </c>
      <c r="E65" s="113">
        <v>217</v>
      </c>
      <c r="F65" s="113">
        <v>12</v>
      </c>
      <c r="G65" s="113">
        <v>226</v>
      </c>
      <c r="H65" s="113">
        <v>3</v>
      </c>
    </row>
    <row r="66" spans="1:8" ht="17.25" customHeight="1">
      <c r="A66" s="186" t="s">
        <v>496</v>
      </c>
      <c r="B66" s="186"/>
      <c r="C66" s="186"/>
      <c r="D66" s="186"/>
      <c r="E66" s="186"/>
      <c r="F66" s="119"/>
      <c r="G66" s="119"/>
      <c r="H66" s="119"/>
    </row>
    <row r="67" spans="1:8" ht="38.25" customHeight="1">
      <c r="A67" s="187" t="s">
        <v>497</v>
      </c>
      <c r="B67" s="187"/>
      <c r="C67" s="187"/>
      <c r="D67" s="187"/>
      <c r="E67" s="187"/>
      <c r="F67" s="187"/>
      <c r="G67" s="187"/>
      <c r="H67" s="187"/>
    </row>
    <row r="68" spans="1:8" ht="17.25" customHeight="1">
      <c r="A68" s="187" t="s">
        <v>498</v>
      </c>
      <c r="B68" s="188"/>
      <c r="C68" s="188"/>
      <c r="D68" s="188"/>
      <c r="E68" s="188"/>
      <c r="F68" s="188"/>
      <c r="G68" s="188"/>
      <c r="H68" s="188"/>
    </row>
    <row r="69" spans="1:8" ht="25.5" customHeight="1">
      <c r="A69" s="120" t="s">
        <v>499</v>
      </c>
      <c r="B69" s="189" t="s">
        <v>500</v>
      </c>
      <c r="C69" s="189"/>
      <c r="D69" s="189" t="s">
        <v>501</v>
      </c>
      <c r="E69" s="189"/>
      <c r="F69" s="189"/>
      <c r="G69" s="189"/>
      <c r="H69" s="189"/>
    </row>
    <row r="70" spans="1:8" ht="20.25" customHeight="1">
      <c r="A70" s="121" t="s">
        <v>502</v>
      </c>
      <c r="B70" s="173" t="s">
        <v>503</v>
      </c>
      <c r="C70" s="173"/>
      <c r="D70" s="174" t="s">
        <v>504</v>
      </c>
      <c r="E70" s="175"/>
      <c r="F70" s="175"/>
      <c r="G70" s="175"/>
      <c r="H70" s="176"/>
    </row>
    <row r="71" spans="1:8" ht="20.25" customHeight="1">
      <c r="A71" s="121" t="s">
        <v>505</v>
      </c>
      <c r="B71" s="173" t="s">
        <v>506</v>
      </c>
      <c r="C71" s="173"/>
      <c r="D71" s="173" t="s">
        <v>507</v>
      </c>
      <c r="E71" s="173"/>
      <c r="F71" s="173"/>
      <c r="G71" s="173"/>
      <c r="H71" s="173"/>
    </row>
    <row r="72" spans="1:8" ht="48" customHeight="1">
      <c r="A72" s="121" t="s">
        <v>508</v>
      </c>
      <c r="B72" s="174" t="s">
        <v>504</v>
      </c>
      <c r="C72" s="175"/>
      <c r="D72" s="174" t="s">
        <v>504</v>
      </c>
      <c r="E72" s="175"/>
      <c r="F72" s="175"/>
      <c r="G72" s="175"/>
      <c r="H72" s="176"/>
    </row>
    <row r="73" spans="1:8" ht="31.5" customHeight="1">
      <c r="A73" s="122" t="s">
        <v>509</v>
      </c>
      <c r="B73" s="173" t="s">
        <v>510</v>
      </c>
      <c r="C73" s="173"/>
      <c r="D73" s="174" t="s">
        <v>510</v>
      </c>
      <c r="E73" s="175"/>
      <c r="F73" s="175"/>
      <c r="G73" s="175"/>
      <c r="H73" s="176"/>
    </row>
    <row r="74" spans="1:8" ht="34.5" customHeight="1">
      <c r="A74" s="122" t="s">
        <v>511</v>
      </c>
      <c r="B74" s="174" t="s">
        <v>504</v>
      </c>
      <c r="C74" s="175"/>
      <c r="D74" s="174" t="s">
        <v>504</v>
      </c>
      <c r="E74" s="175"/>
      <c r="F74" s="175"/>
      <c r="G74" s="175"/>
      <c r="H74" s="176"/>
    </row>
    <row r="75" spans="1:8" ht="33" customHeight="1">
      <c r="A75" s="187" t="s">
        <v>512</v>
      </c>
      <c r="B75" s="187"/>
      <c r="C75" s="187"/>
      <c r="D75" s="187"/>
      <c r="E75" s="187"/>
      <c r="F75" s="187"/>
      <c r="G75" s="187"/>
      <c r="H75" s="187"/>
    </row>
    <row r="76" spans="1:8" ht="63" customHeight="1">
      <c r="A76" s="187" t="s">
        <v>513</v>
      </c>
      <c r="B76" s="187"/>
      <c r="C76" s="187"/>
      <c r="D76" s="187"/>
      <c r="E76" s="187"/>
      <c r="F76" s="187"/>
      <c r="G76" s="187"/>
      <c r="H76" s="187"/>
    </row>
    <row r="77" spans="1:8" ht="36" customHeight="1">
      <c r="A77" s="190" t="s">
        <v>514</v>
      </c>
      <c r="B77" s="190"/>
      <c r="C77" s="190"/>
      <c r="D77" s="190"/>
      <c r="E77" s="190"/>
      <c r="F77" s="190"/>
      <c r="G77" s="190"/>
      <c r="H77" s="190"/>
    </row>
  </sheetData>
  <mergeCells count="27">
    <mergeCell ref="B74:C74"/>
    <mergeCell ref="D74:H74"/>
    <mergeCell ref="A75:H75"/>
    <mergeCell ref="A76:H76"/>
    <mergeCell ref="A77:H77"/>
    <mergeCell ref="B71:C71"/>
    <mergeCell ref="D71:H71"/>
    <mergeCell ref="B72:C72"/>
    <mergeCell ref="D72:H72"/>
    <mergeCell ref="B73:C73"/>
    <mergeCell ref="D73:H73"/>
    <mergeCell ref="B70:C70"/>
    <mergeCell ref="D70:H70"/>
    <mergeCell ref="A1:H1"/>
    <mergeCell ref="A2:B2"/>
    <mergeCell ref="F2:H2"/>
    <mergeCell ref="A3:A4"/>
    <mergeCell ref="B3:B4"/>
    <mergeCell ref="C3:C4"/>
    <mergeCell ref="D3:D4"/>
    <mergeCell ref="E3:F3"/>
    <mergeCell ref="G3:H3"/>
    <mergeCell ref="A66:E66"/>
    <mergeCell ref="A67:H67"/>
    <mergeCell ref="A68:H68"/>
    <mergeCell ref="B69:C69"/>
    <mergeCell ref="D69:H6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Shipping</vt:lpstr>
      <vt:lpstr>Data</vt:lpstr>
      <vt:lpstr>Shippingpost</vt:lpstr>
      <vt:lpstr>顺丰国际特惠</vt:lpstr>
      <vt:lpstr>Sheet1</vt:lpstr>
      <vt:lpstr>顺丰小包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Bill</cp:lastModifiedBy>
  <cp:lastPrinted>2016-06-17T10:31:21Z</cp:lastPrinted>
  <dcterms:created xsi:type="dcterms:W3CDTF">2013-04-19T11:15:38Z</dcterms:created>
  <dcterms:modified xsi:type="dcterms:W3CDTF">2017-10-28T13:06:45Z</dcterms:modified>
</cp:coreProperties>
</file>